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4115" windowHeight="8190"/>
  </bookViews>
  <sheets>
    <sheet name="Komponentenwahl" sheetId="1" r:id="rId1"/>
    <sheet name="Mischungsrechner" sheetId="2" r:id="rId2"/>
    <sheet name="TKG" sheetId="3" r:id="rId3"/>
  </sheets>
  <definedNames>
    <definedName name="_xlnm._FilterDatabase" localSheetId="0" hidden="1">Komponentenwahl!$A$10:$G$10</definedName>
    <definedName name="_xlnm._FilterDatabase" localSheetId="2" hidden="1">TKG!$A$1:$C$96</definedName>
  </definedNames>
  <calcPr calcId="145621"/>
</workbook>
</file>

<file path=xl/calcChain.xml><?xml version="1.0" encoding="utf-8"?>
<calcChain xmlns="http://schemas.openxmlformats.org/spreadsheetml/2006/main">
  <c r="J9" i="2" l="1"/>
  <c r="J10" i="2"/>
  <c r="J11" i="2"/>
  <c r="J12" i="2"/>
  <c r="J13" i="2"/>
  <c r="J18" i="2"/>
  <c r="J19" i="2"/>
  <c r="J20" i="2"/>
  <c r="J21" i="2"/>
  <c r="J22" i="2"/>
  <c r="J27" i="2"/>
  <c r="J28" i="2"/>
  <c r="J29" i="2"/>
  <c r="J30" i="2"/>
  <c r="J31" i="2"/>
  <c r="J36" i="2"/>
  <c r="J37" i="2"/>
  <c r="J38" i="2"/>
  <c r="J39" i="2"/>
  <c r="J40" i="2"/>
  <c r="J45" i="2"/>
  <c r="J46" i="2"/>
  <c r="J47" i="2"/>
  <c r="J48" i="2"/>
  <c r="J49" i="2"/>
  <c r="J54" i="2"/>
  <c r="J55" i="2"/>
  <c r="J56" i="2"/>
  <c r="J57" i="2"/>
  <c r="J58" i="2"/>
  <c r="E59" i="2" l="1"/>
  <c r="F58" i="2"/>
  <c r="F57" i="2"/>
  <c r="F56" i="2"/>
  <c r="F55" i="2"/>
  <c r="F54" i="2"/>
  <c r="F59" i="2" s="1"/>
  <c r="E50" i="2"/>
  <c r="F49" i="2"/>
  <c r="F48" i="2"/>
  <c r="F47" i="2"/>
  <c r="F46" i="2"/>
  <c r="F45" i="2"/>
  <c r="E41" i="2"/>
  <c r="F40" i="2"/>
  <c r="F39" i="2"/>
  <c r="F38" i="2"/>
  <c r="F37" i="2"/>
  <c r="F36" i="2"/>
  <c r="F41" i="2" s="1"/>
  <c r="E32" i="2"/>
  <c r="F31" i="2"/>
  <c r="F30" i="2"/>
  <c r="F29" i="2"/>
  <c r="F28" i="2"/>
  <c r="F27" i="2"/>
  <c r="E23" i="2"/>
  <c r="F22" i="2"/>
  <c r="F21" i="2"/>
  <c r="F20" i="2"/>
  <c r="F19" i="2"/>
  <c r="F18" i="2"/>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1" i="1"/>
  <c r="F10" i="2"/>
  <c r="F11" i="2"/>
  <c r="F12" i="2"/>
  <c r="F13" i="2"/>
  <c r="F9" i="2"/>
  <c r="F50" i="2" l="1"/>
  <c r="F32" i="2"/>
  <c r="F23" i="2"/>
  <c r="F14" i="2"/>
  <c r="G58" i="2" l="1"/>
  <c r="C58" i="2"/>
  <c r="G57" i="2"/>
  <c r="C57" i="2"/>
  <c r="G56" i="2"/>
  <c r="C56" i="2"/>
  <c r="G55" i="2"/>
  <c r="C55" i="2"/>
  <c r="G54" i="2"/>
  <c r="C54" i="2"/>
  <c r="E14" i="2"/>
  <c r="H55" i="2" l="1"/>
  <c r="H58" i="2"/>
  <c r="H56" i="2"/>
  <c r="H57" i="2"/>
  <c r="H54" i="2"/>
  <c r="G59" i="2" s="1"/>
  <c r="G49" i="2"/>
  <c r="C49" i="2"/>
  <c r="G48" i="2"/>
  <c r="C48" i="2"/>
  <c r="C47" i="2"/>
  <c r="G47" i="2" s="1"/>
  <c r="C46" i="2"/>
  <c r="G46" i="2" s="1"/>
  <c r="C45" i="2"/>
  <c r="G45" i="2" s="1"/>
  <c r="G40" i="2"/>
  <c r="C40" i="2"/>
  <c r="G39" i="2"/>
  <c r="C39" i="2"/>
  <c r="C38" i="2"/>
  <c r="G38" i="2" s="1"/>
  <c r="C37" i="2"/>
  <c r="G37" i="2" s="1"/>
  <c r="C36" i="2"/>
  <c r="G36" i="2" s="1"/>
  <c r="G31" i="2"/>
  <c r="C31" i="2"/>
  <c r="G30" i="2"/>
  <c r="C30" i="2"/>
  <c r="C29" i="2"/>
  <c r="G29" i="2" s="1"/>
  <c r="C28" i="2"/>
  <c r="G28" i="2" s="1"/>
  <c r="C27" i="2"/>
  <c r="G27" i="2" s="1"/>
  <c r="G22" i="2"/>
  <c r="C22" i="2"/>
  <c r="G21" i="2"/>
  <c r="C21" i="2"/>
  <c r="C20" i="2"/>
  <c r="G20" i="2" s="1"/>
  <c r="C19" i="2"/>
  <c r="G19" i="2" s="1"/>
  <c r="C18" i="2"/>
  <c r="G18" i="2" s="1"/>
  <c r="H20" i="2" l="1"/>
  <c r="H30" i="2"/>
  <c r="H19" i="2"/>
  <c r="H22" i="2"/>
  <c r="H18" i="2"/>
  <c r="H27" i="2"/>
  <c r="H29" i="2"/>
  <c r="H31" i="2"/>
  <c r="H21" i="2"/>
  <c r="H28" i="2"/>
  <c r="I54" i="2"/>
  <c r="H37" i="2"/>
  <c r="H40" i="2"/>
  <c r="H39" i="2"/>
  <c r="H38" i="2"/>
  <c r="H36" i="2"/>
  <c r="H46" i="2"/>
  <c r="H49" i="2"/>
  <c r="H48" i="2"/>
  <c r="H47" i="2"/>
  <c r="H45" i="2"/>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1" i="1"/>
  <c r="C10" i="2"/>
  <c r="G10" i="2" s="1"/>
  <c r="C11" i="2"/>
  <c r="G11" i="2" s="1"/>
  <c r="C12" i="2"/>
  <c r="G12" i="2" s="1"/>
  <c r="C13" i="2"/>
  <c r="G13" i="2" s="1"/>
  <c r="C9" i="2"/>
  <c r="G9" i="2" s="1"/>
  <c r="G50" i="2" l="1"/>
  <c r="G23" i="2"/>
  <c r="G41" i="2"/>
  <c r="G32" i="2"/>
  <c r="H9" i="2"/>
  <c r="H13" i="2"/>
  <c r="H10" i="2"/>
  <c r="H11" i="2"/>
  <c r="H12" i="2"/>
  <c r="I18" i="2"/>
  <c r="I45" i="2"/>
  <c r="I27" i="2"/>
  <c r="I9" i="2" l="1"/>
  <c r="G14" i="2" s="1"/>
  <c r="I36" i="2"/>
</calcChain>
</file>

<file path=xl/sharedStrings.xml><?xml version="1.0" encoding="utf-8"?>
<sst xmlns="http://schemas.openxmlformats.org/spreadsheetml/2006/main" count="679" uniqueCount="186">
  <si>
    <t>Knaulgras</t>
  </si>
  <si>
    <t>Wiesenschweidel, Festulolium</t>
  </si>
  <si>
    <t>Bastardweidelgras</t>
  </si>
  <si>
    <t>Einjähriges und Welsches Weidelgras</t>
  </si>
  <si>
    <t>Deutsches Weidelgras</t>
  </si>
  <si>
    <t>Mohrenhirse</t>
  </si>
  <si>
    <t>Sudangras</t>
  </si>
  <si>
    <t>Indischer Hanf</t>
  </si>
  <si>
    <t>Sojabohne</t>
  </si>
  <si>
    <t>Linse</t>
  </si>
  <si>
    <t>Hornschotenklee</t>
  </si>
  <si>
    <t>Weiße Lupine</t>
  </si>
  <si>
    <t>Blaue Lupine, Schmalblättrige Lupine</t>
  </si>
  <si>
    <t>Gelbe Lupine</t>
  </si>
  <si>
    <t>Hopfenklee (Gelbklee)</t>
  </si>
  <si>
    <t>Luzerne</t>
  </si>
  <si>
    <t>Einjährige Luzerne</t>
  </si>
  <si>
    <t>Seradella</t>
  </si>
  <si>
    <t>Futtererbse (Felderbse, Peluschke)</t>
  </si>
  <si>
    <t>Alexandriner Klee</t>
  </si>
  <si>
    <t>Schwedenklee (Bastardklee)</t>
  </si>
  <si>
    <t>Inkarnatklee</t>
  </si>
  <si>
    <t>Rotklee</t>
  </si>
  <si>
    <t>Weißklee</t>
  </si>
  <si>
    <t>Persischer Klee</t>
  </si>
  <si>
    <t>Sparriger Klee</t>
  </si>
  <si>
    <t>Erdklee (Bodenfrüchtiger Klee)</t>
  </si>
  <si>
    <t>Michels Klee</t>
  </si>
  <si>
    <t>Blasenfrüchtiger Klee</t>
  </si>
  <si>
    <t>Bockshornklee</t>
  </si>
  <si>
    <t>Schabziger Klee</t>
  </si>
  <si>
    <t>Ackerbohne</t>
  </si>
  <si>
    <t>Pannonische Wicke</t>
  </si>
  <si>
    <t>Saatwicke</t>
  </si>
  <si>
    <t>Zottelwicke</t>
  </si>
  <si>
    <t>Mangold</t>
  </si>
  <si>
    <t>Äthiopischer Kohl, Abessinischer Senf</t>
  </si>
  <si>
    <t>Sareptasenf</t>
  </si>
  <si>
    <t>Raps</t>
  </si>
  <si>
    <t>Schwarzer Senf</t>
  </si>
  <si>
    <t>Futterkohl (Markstammkohl)</t>
  </si>
  <si>
    <t>Rübsen, Stoppelrüben</t>
  </si>
  <si>
    <t>Leindotter</t>
  </si>
  <si>
    <t>Rauke, Rucola</t>
  </si>
  <si>
    <t>Gartenkresse</t>
  </si>
  <si>
    <t>Ölrettich, Meliorationsrettich</t>
  </si>
  <si>
    <t>Kornblume</t>
  </si>
  <si>
    <t>Koriander</t>
  </si>
  <si>
    <t>Wilde Möhre</t>
  </si>
  <si>
    <t>Gewöhnlicher Natternkopf</t>
  </si>
  <si>
    <t>Fenchel</t>
  </si>
  <si>
    <t>Echtes Labkraut</t>
  </si>
  <si>
    <t>Echtes Johanniskraut</t>
  </si>
  <si>
    <t>Margerite</t>
  </si>
  <si>
    <t>Klatschmohn</t>
  </si>
  <si>
    <t>Petersilie</t>
  </si>
  <si>
    <t>Spitzwegerich</t>
  </si>
  <si>
    <t>Wiesensalbei</t>
  </si>
  <si>
    <t>Mariendistel</t>
  </si>
  <si>
    <t>Rainfarn</t>
  </si>
  <si>
    <t>Kornrade</t>
  </si>
  <si>
    <t>Dill</t>
  </si>
  <si>
    <t>Borretsch</t>
  </si>
  <si>
    <t>Ringelblume</t>
  </si>
  <si>
    <t>Färberdistel, Saflor</t>
  </si>
  <si>
    <t>Kümmel</t>
  </si>
  <si>
    <t>Ramtillkraut</t>
  </si>
  <si>
    <t>Sonnenblume</t>
  </si>
  <si>
    <t>Lein</t>
  </si>
  <si>
    <t>Bastardluzerne, Sandluzerne</t>
  </si>
  <si>
    <t>Gartenbohne</t>
  </si>
  <si>
    <t>Erbse</t>
  </si>
  <si>
    <t>Johannis</t>
  </si>
  <si>
    <t>Fuchsschwanz</t>
  </si>
  <si>
    <t>Lippenblütler</t>
  </si>
  <si>
    <t>Braunelle (alle Arten)</t>
  </si>
  <si>
    <t>Buchweizen (alle Arten)</t>
  </si>
  <si>
    <t>Dost (alle Arten)</t>
  </si>
  <si>
    <t>Geißblattgewächse</t>
  </si>
  <si>
    <t>Königskerzen (alle Arten)</t>
  </si>
  <si>
    <t>Esparsetten (alle Arten)</t>
  </si>
  <si>
    <t>Karden (alle Arten)</t>
  </si>
  <si>
    <t>Leimkräuter (alle Arten)</t>
  </si>
  <si>
    <t>Malven (alle Arten)</t>
  </si>
  <si>
    <t>Malvengewächse</t>
  </si>
  <si>
    <t>Nachtkerzengewächse</t>
  </si>
  <si>
    <t>Nachtkerzen (alle Arten)</t>
  </si>
  <si>
    <t>Pippau (alle Arten)</t>
  </si>
  <si>
    <t>Kreuzblütlerartige</t>
  </si>
  <si>
    <t>Reseden (alle Arten)</t>
  </si>
  <si>
    <t>Hahnenfußgewächse</t>
  </si>
  <si>
    <t>Schwarzkümmel (alle Arten)</t>
  </si>
  <si>
    <t>Spinat</t>
  </si>
  <si>
    <t>Steinklee (alle Arten)</t>
  </si>
  <si>
    <t>Tagetes (alle Arten)</t>
  </si>
  <si>
    <t>Taubnesseln (alle Arten)</t>
  </si>
  <si>
    <t>Rosengewächse</t>
  </si>
  <si>
    <t>Wiesenknopf (alle Arten)</t>
  </si>
  <si>
    <t>Leguminosen</t>
  </si>
  <si>
    <t>Nelkengewächse</t>
  </si>
  <si>
    <t>Korbblütler</t>
  </si>
  <si>
    <t>Kreuzblütler</t>
  </si>
  <si>
    <t>Gräser</t>
  </si>
  <si>
    <t>Doldenblütler</t>
  </si>
  <si>
    <t>Raublattgewächse</t>
  </si>
  <si>
    <t>Rötegewächse</t>
  </si>
  <si>
    <t>Hanf</t>
  </si>
  <si>
    <t>Mohngewächse</t>
  </si>
  <si>
    <t>Leingewächse</t>
  </si>
  <si>
    <t>Wegerichgewächse</t>
  </si>
  <si>
    <t>Pfl.familie</t>
  </si>
  <si>
    <t>Raps in der Fruchtfolge?</t>
  </si>
  <si>
    <t>ja</t>
  </si>
  <si>
    <t>nein</t>
  </si>
  <si>
    <t>Leguminosen in der Fruchtfolge?</t>
  </si>
  <si>
    <t>unbekannt</t>
  </si>
  <si>
    <t>vorherige Erntefrucht m. hohem Nachernte-Nmin?</t>
  </si>
  <si>
    <t>Zuckerrübe in der Fruchtfolge?</t>
  </si>
  <si>
    <t>sonstige Anmerkungen</t>
  </si>
  <si>
    <t>Entscheidungshilfe zur Komponentenwahl der Zwischenfruchtmischung</t>
  </si>
  <si>
    <t>Rauhafer, Sandhafer</t>
  </si>
  <si>
    <t>Hybride aus Mohrenhirse x Sudangras</t>
  </si>
  <si>
    <t>Platterbsen (alle Arten außer Breitblättrige)</t>
  </si>
  <si>
    <t>ZF-Komponente</t>
  </si>
  <si>
    <t>Knöterichgewächse</t>
  </si>
  <si>
    <t>© IfÖL, Juni 2015</t>
  </si>
  <si>
    <t>organische Düngung d. Zwischenfrucht vorgesehen?</t>
  </si>
  <si>
    <t>Kurzbewertung</t>
  </si>
  <si>
    <t>Kartoffeln in der Fruchtfolge?</t>
  </si>
  <si>
    <t>sicheres Abfrieren?</t>
  </si>
  <si>
    <t>Weißer Senf, Gelber Senf</t>
  </si>
  <si>
    <t>-</t>
  </si>
  <si>
    <t>--</t>
  </si>
  <si>
    <t>Phacelia</t>
  </si>
  <si>
    <t>++</t>
  </si>
  <si>
    <t>o</t>
  </si>
  <si>
    <t>+</t>
  </si>
  <si>
    <r>
      <rPr>
        <b/>
        <sz val="11"/>
        <color theme="1"/>
        <rFont val="Calibri"/>
        <family val="2"/>
        <scheme val="minor"/>
      </rPr>
      <t>Bedienung:</t>
    </r>
    <r>
      <rPr>
        <sz val="11"/>
        <color theme="1"/>
        <rFont val="Calibri"/>
        <family val="2"/>
        <scheme val="minor"/>
      </rPr>
      <t xml:space="preserve"> wählen Sie einfach links in den gelben Zellen "ja" und "nein" aus. Ihre Vorgaben fließen in die Kurzbewertung ein und sollen Ihnen helfen, die richtigen Mischungspartner für Ihre Fläche zu finden. Für zusätzliche Ackerschläge mit ggf. abweichender Fruchtfolge wählen Sie einfach erneut.</t>
    </r>
  </si>
  <si>
    <t>Falls Sie nach einer für Ihre Ansprüche passenden Zwischenfruchtmischung suchen, sprechen Sie uns gerne an!</t>
  </si>
  <si>
    <t>Angaben ohne Gewähr / Anspruch auf Vollständigkeit!</t>
  </si>
  <si>
    <t>Spätsaat? (ab 25. August)</t>
  </si>
  <si>
    <t>Mischungskomponenten</t>
  </si>
  <si>
    <t>TKG</t>
  </si>
  <si>
    <t>TKG (g)</t>
  </si>
  <si>
    <t>Körner/m²</t>
  </si>
  <si>
    <t>%-Anteil</t>
  </si>
  <si>
    <t xml:space="preserve"> </t>
  </si>
  <si>
    <t>MISCHUNG 1</t>
  </si>
  <si>
    <t>MISCHUNG 2</t>
  </si>
  <si>
    <t>vorgeschlagen (Mittelwert)</t>
  </si>
  <si>
    <t>greening-konform?</t>
  </si>
  <si>
    <t>selber gewogen?</t>
  </si>
  <si>
    <t>LK NRW 2013</t>
  </si>
  <si>
    <t>Proplanta Agrarlexikon</t>
  </si>
  <si>
    <t>Saatzucht Gleisdorf</t>
  </si>
  <si>
    <t>inaro.de</t>
  </si>
  <si>
    <t>TLL, 2008</t>
  </si>
  <si>
    <t>BSV</t>
  </si>
  <si>
    <t>Saale-Saaten</t>
  </si>
  <si>
    <t>PharmaSaat</t>
  </si>
  <si>
    <t>TLL, 2014</t>
  </si>
  <si>
    <t>Hortipendium.de</t>
  </si>
  <si>
    <t>Dürr-Samen</t>
  </si>
  <si>
    <t>SB WRRL</t>
  </si>
  <si>
    <t>reinsaat.at</t>
  </si>
  <si>
    <t>Wikipedia</t>
  </si>
  <si>
    <t>http://resjournals.com/ARJ/Pdf/2014/Apr/Walle-et-al.pdf</t>
  </si>
  <si>
    <t>LW BaWü</t>
  </si>
  <si>
    <t>Quelle (TKG)</t>
  </si>
  <si>
    <t>Rechenhilfe für selbst hergestellte Mischungen</t>
  </si>
  <si>
    <t>MISCHUNG 3</t>
  </si>
  <si>
    <t>MISCHUNG 4</t>
  </si>
  <si>
    <t>MISCHUNG 5</t>
  </si>
  <si>
    <t>...Anhand der hier getroffenen Vorauswahl können Sie dann, wenn Sie mögen, im Tabellenblatt "Mischungsrechner" Ihre in Frage kommenden Komponenten mischen und berechnen!</t>
  </si>
  <si>
    <t>-- sehr unsicher     - unsicher     o unbekannt/mittel      + sicher     ++ sehr sicher</t>
  </si>
  <si>
    <t>Fuchsschwanzgewächse</t>
  </si>
  <si>
    <t>Gesamtmenge [kg/ha]:</t>
  </si>
  <si>
    <t>MISCHUNG 6</t>
  </si>
  <si>
    <t>Aussaatstärke kg/ha</t>
  </si>
  <si>
    <t>ungefähre Reinsaatstärke (Mittelwert)</t>
  </si>
  <si>
    <t>Aussaatstärke (kg/ha)</t>
  </si>
  <si>
    <t>geplante Aussaatstärke</t>
  </si>
  <si>
    <t>Angaben ohne Gewähr und Anspruch auf Vollständigkeit!!!</t>
  </si>
  <si>
    <r>
      <rPr>
        <b/>
        <sz val="11"/>
        <color theme="1"/>
        <rFont val="Calibri"/>
        <family val="2"/>
        <scheme val="minor"/>
      </rPr>
      <t>Funktionsweise:</t>
    </r>
    <r>
      <rPr>
        <sz val="11"/>
        <color theme="1"/>
        <rFont val="Calibri"/>
        <family val="2"/>
        <scheme val="minor"/>
      </rPr>
      <t xml:space="preserve"> Die gelben Zellen können Sie verändern. Grundsätzlich ist es immer besser, das Tausendkorngewicht (TKG) des tatsächlich vorliegenden Saatguts selber zu bestimmen - tragen Sie den ermittelten Wert dementsprechend unter "selber gewogen" ein. Wenn Sie unter "selber gewogen" keine Zahl eintragen, benutzt das Arbeitsblatt die hinterlegten TKG-Werte, die aber nur Mittelwerte aus der Literatur darstellen! Unter "greeningkonform" wird angemerkt, ob Sie die Bedingungen a) max. 60  % Samenanteil einer Kultur b) max. 60 % Gräseranteil eingehalten haben. Zur Orientierung wird die ungefähre Reinsaatstärke angegeben (soweit bekannt).</t>
    </r>
  </si>
  <si>
    <t>Der Vollständigkeit halber sind alle lt. EU-DirektzahlungsVO zugelassenen Zwischenfruchtkomponenten aufgeführt, auch wenn sie z.T. exotisch anmuten. Bitte beachten Sie, dass bei Grasuntersaaten (Etablierung unter Hauptfrucht, z.B. im Mais)  die 60 %-Gräser-Grenze nicht gilt, dafür aber Leguminosen verboten sind.</t>
  </si>
  <si>
    <t>© IfÖL, Juni 2015
[letztmalig geprüft: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</si>
</sst>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b/>
      <i/>
      <sz val="12"/>
      <color theme="1"/>
      <name val="Calibri"/>
      <family val="2"/>
      <scheme val="minor"/>
    </font>
    <font>
      <i/>
      <sz val="11"/>
      <color theme="1"/>
      <name val="Calibri"/>
      <family val="2"/>
      <scheme val="minor"/>
    </font>
    <font>
      <b/>
      <sz val="22"/>
      <color theme="1"/>
      <name val="Calibri"/>
      <family val="2"/>
      <scheme val="minor"/>
    </font>
    <font>
      <i/>
      <sz val="8"/>
      <color rgb="FFFFFF00"/>
      <name val="Calibri"/>
      <family val="2"/>
      <scheme val="minor"/>
    </font>
    <font>
      <b/>
      <sz val="16"/>
      <color theme="1"/>
      <name val="Calibri"/>
      <family val="2"/>
      <scheme val="minor"/>
    </font>
    <font>
      <sz val="11"/>
      <color theme="1"/>
      <name val="Arial"/>
      <family val="2"/>
    </font>
    <font>
      <i/>
      <sz val="11"/>
      <color theme="1"/>
      <name val="Arial"/>
      <family val="2"/>
    </font>
    <font>
      <sz val="10"/>
      <name val="Arial"/>
      <family val="2"/>
    </font>
    <font>
      <sz val="11"/>
      <color theme="1" tint="0.499984740745262"/>
      <name val="Calibri"/>
      <family val="2"/>
      <scheme val="minor"/>
    </font>
    <font>
      <sz val="11"/>
      <name val="Calibri"/>
      <family val="2"/>
      <scheme val="minor"/>
    </font>
    <font>
      <sz val="11"/>
      <color rgb="FFFFFFFF"/>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indexed="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2" tint="-0.499984740745262"/>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0" fontId="2" fillId="0" borderId="0"/>
    <xf numFmtId="0" fontId="3" fillId="0" borderId="0"/>
    <xf numFmtId="0" fontId="9" fillId="0" borderId="0"/>
    <xf numFmtId="0" fontId="11" fillId="0" borderId="0"/>
    <xf numFmtId="4" fontId="11" fillId="12" borderId="0">
      <alignment vertical="center"/>
    </xf>
  </cellStyleXfs>
  <cellXfs count="113">
    <xf numFmtId="0" fontId="0" fillId="0" borderId="0" xfId="0"/>
    <xf numFmtId="0" fontId="1" fillId="0" borderId="0" xfId="0" applyFont="1"/>
    <xf numFmtId="0" fontId="0" fillId="0" borderId="3" xfId="0" applyBorder="1" applyAlignment="1">
      <alignment vertical="center"/>
    </xf>
    <xf numFmtId="0" fontId="5" fillId="0" borderId="0" xfId="0" applyFont="1" applyBorder="1" applyAlignment="1">
      <alignment vertical="center"/>
    </xf>
    <xf numFmtId="0" fontId="0" fillId="0" borderId="8" xfId="0" applyBorder="1" applyAlignment="1">
      <alignment vertical="center"/>
    </xf>
    <xf numFmtId="0" fontId="5" fillId="0" borderId="9" xfId="0" applyFont="1" applyBorder="1" applyAlignment="1">
      <alignment vertical="center"/>
    </xf>
    <xf numFmtId="0" fontId="9" fillId="0" borderId="0" xfId="3" applyFill="1" applyBorder="1"/>
    <xf numFmtId="0" fontId="9" fillId="0" borderId="0" xfId="3" applyFont="1" applyFill="1" applyBorder="1" applyProtection="1"/>
    <xf numFmtId="2" fontId="9" fillId="0" borderId="0" xfId="3" applyNumberFormat="1" applyFill="1" applyBorder="1"/>
    <xf numFmtId="0" fontId="10" fillId="0" borderId="0" xfId="3" applyFont="1" applyFill="1" applyBorder="1"/>
    <xf numFmtId="0" fontId="10" fillId="0" borderId="0" xfId="3" applyFont="1" applyFill="1" applyBorder="1" applyProtection="1"/>
    <xf numFmtId="0" fontId="0" fillId="2" borderId="10" xfId="0" applyFont="1" applyFill="1" applyBorder="1" applyAlignment="1" applyProtection="1">
      <alignment horizontal="center" vertical="center"/>
      <protection locked="0"/>
    </xf>
    <xf numFmtId="0" fontId="1" fillId="0" borderId="0" xfId="0" applyFont="1" applyProtection="1"/>
    <xf numFmtId="0" fontId="1" fillId="14" borderId="0" xfId="0" applyFont="1" applyFill="1" applyProtection="1"/>
    <xf numFmtId="0" fontId="0" fillId="0" borderId="0" xfId="0" applyProtection="1"/>
    <xf numFmtId="0" fontId="0" fillId="14" borderId="0" xfId="0" applyFill="1" applyProtection="1"/>
    <xf numFmtId="0" fontId="1" fillId="8" borderId="0" xfId="0" applyFont="1" applyFill="1" applyAlignment="1" applyProtection="1">
      <alignment vertical="center"/>
    </xf>
    <xf numFmtId="0" fontId="0" fillId="13" borderId="0" xfId="0" applyFill="1" applyAlignment="1" applyProtection="1">
      <alignment horizontal="left" vertical="center"/>
    </xf>
    <xf numFmtId="49" fontId="0" fillId="13" borderId="0" xfId="0" applyNumberFormat="1" applyFill="1" applyAlignment="1" applyProtection="1">
      <alignment horizontal="left" vertical="center"/>
    </xf>
    <xf numFmtId="0" fontId="0" fillId="0" borderId="0" xfId="0" applyAlignment="1" applyProtection="1">
      <alignment vertical="center"/>
    </xf>
    <xf numFmtId="0" fontId="5" fillId="0" borderId="0" xfId="0" applyFont="1" applyAlignment="1" applyProtection="1">
      <alignment vertical="center"/>
    </xf>
    <xf numFmtId="0" fontId="0" fillId="0" borderId="0" xfId="0" applyAlignment="1" applyProtection="1">
      <alignment horizontal="center" vertical="center"/>
    </xf>
    <xf numFmtId="49" fontId="0" fillId="0" borderId="0" xfId="0" applyNumberFormat="1" applyProtection="1"/>
    <xf numFmtId="0" fontId="4" fillId="6" borderId="4" xfId="0" applyFont="1" applyFill="1" applyBorder="1" applyAlignment="1" applyProtection="1">
      <alignment vertical="center"/>
    </xf>
    <xf numFmtId="0" fontId="4" fillId="6" borderId="5" xfId="0" applyFont="1" applyFill="1" applyBorder="1" applyAlignment="1" applyProtection="1">
      <alignment vertical="center"/>
    </xf>
    <xf numFmtId="0" fontId="4" fillId="5" borderId="5" xfId="0" applyFont="1" applyFill="1" applyBorder="1" applyAlignment="1" applyProtection="1">
      <alignment horizontal="center" vertical="center"/>
    </xf>
    <xf numFmtId="0" fontId="1" fillId="6" borderId="5" xfId="0" applyFont="1" applyFill="1" applyBorder="1" applyAlignment="1" applyProtection="1"/>
    <xf numFmtId="49" fontId="1" fillId="6" borderId="6" xfId="0" applyNumberFormat="1" applyFont="1" applyFill="1" applyBorder="1" applyProtection="1"/>
    <xf numFmtId="0" fontId="0" fillId="0" borderId="3" xfId="0" applyBorder="1" applyAlignment="1" applyProtection="1">
      <alignment vertical="center"/>
    </xf>
    <xf numFmtId="0" fontId="5" fillId="0" borderId="0"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xf numFmtId="49" fontId="0" fillId="0" borderId="7" xfId="0" applyNumberFormat="1" applyBorder="1" applyAlignment="1" applyProtection="1">
      <alignment horizontal="center" vertical="center"/>
    </xf>
    <xf numFmtId="49" fontId="0" fillId="0" borderId="7" xfId="0" quotePrefix="1" applyNumberFormat="1" applyBorder="1" applyAlignment="1" applyProtection="1">
      <alignment horizontal="center" vertical="center"/>
    </xf>
    <xf numFmtId="0" fontId="0" fillId="0" borderId="0" xfId="0" applyFill="1" applyBorder="1" applyProtection="1"/>
    <xf numFmtId="0" fontId="5" fillId="0" borderId="0" xfId="0" applyFont="1" applyFill="1" applyBorder="1" applyAlignment="1" applyProtection="1">
      <alignment horizontal="center" vertical="center"/>
    </xf>
    <xf numFmtId="0" fontId="0" fillId="0" borderId="8" xfId="0" applyBorder="1" applyAlignment="1" applyProtection="1">
      <alignment vertical="center"/>
    </xf>
    <xf numFmtId="0" fontId="5" fillId="0" borderId="9" xfId="0" applyFont="1" applyBorder="1" applyAlignment="1" applyProtection="1">
      <alignment vertical="center"/>
    </xf>
    <xf numFmtId="0" fontId="0" fillId="0" borderId="9" xfId="0" applyBorder="1" applyAlignment="1" applyProtection="1"/>
    <xf numFmtId="49" fontId="0" fillId="0" borderId="12" xfId="0" applyNumberFormat="1" applyBorder="1" applyAlignment="1" applyProtection="1">
      <alignment horizontal="center" vertical="center"/>
    </xf>
    <xf numFmtId="0" fontId="0" fillId="0" borderId="0" xfId="0" applyAlignment="1" applyProtection="1"/>
    <xf numFmtId="0" fontId="0" fillId="14" borderId="0" xfId="0" applyFill="1" applyAlignment="1" applyProtection="1">
      <alignment vertical="center"/>
    </xf>
    <xf numFmtId="0" fontId="5" fillId="14" borderId="0" xfId="0" applyFont="1" applyFill="1" applyAlignment="1" applyProtection="1">
      <alignment vertical="center"/>
    </xf>
    <xf numFmtId="0" fontId="0" fillId="14" borderId="0" xfId="0" applyFill="1" applyAlignment="1" applyProtection="1">
      <alignment horizontal="center" vertical="center"/>
    </xf>
    <xf numFmtId="49" fontId="0" fillId="14" borderId="0" xfId="0" applyNumberFormat="1" applyFill="1" applyProtection="1"/>
    <xf numFmtId="0" fontId="12" fillId="14" borderId="0" xfId="0" applyFont="1" applyFill="1" applyProtection="1"/>
    <xf numFmtId="0" fontId="0" fillId="15" borderId="0" xfId="0" applyFill="1" applyProtection="1"/>
    <xf numFmtId="0" fontId="1" fillId="15" borderId="0" xfId="0" applyFont="1" applyFill="1" applyProtection="1"/>
    <xf numFmtId="0" fontId="1" fillId="0" borderId="0" xfId="0" applyFont="1" applyBorder="1" applyProtection="1"/>
    <xf numFmtId="0" fontId="1" fillId="15" borderId="0" xfId="0" applyFont="1" applyFill="1" applyBorder="1" applyProtection="1"/>
    <xf numFmtId="0" fontId="0" fillId="0" borderId="0" xfId="0" applyBorder="1" applyProtection="1"/>
    <xf numFmtId="0" fontId="0" fillId="15" borderId="0" xfId="0" applyFill="1" applyBorder="1" applyProtection="1"/>
    <xf numFmtId="0" fontId="1" fillId="0" borderId="13" xfId="0" applyFont="1" applyBorder="1" applyProtection="1"/>
    <xf numFmtId="0" fontId="0" fillId="11" borderId="15" xfId="0" applyFill="1" applyBorder="1" applyAlignment="1" applyProtection="1">
      <alignment horizontal="center" vertical="center"/>
    </xf>
    <xf numFmtId="164" fontId="0" fillId="11" borderId="15" xfId="0" applyNumberFormat="1" applyFill="1" applyBorder="1" applyAlignment="1" applyProtection="1">
      <alignment horizontal="center" vertical="center"/>
    </xf>
    <xf numFmtId="164" fontId="1" fillId="11" borderId="17" xfId="0" applyNumberFormat="1" applyFont="1" applyFill="1" applyBorder="1" applyAlignment="1" applyProtection="1">
      <alignment horizontal="center" vertical="center"/>
    </xf>
    <xf numFmtId="0" fontId="0" fillId="11" borderId="16" xfId="0" applyFill="1" applyBorder="1" applyAlignment="1" applyProtection="1">
      <alignment horizontal="center" vertical="center"/>
    </xf>
    <xf numFmtId="164" fontId="0" fillId="11" borderId="16" xfId="0" applyNumberFormat="1" applyFill="1" applyBorder="1" applyAlignment="1" applyProtection="1">
      <alignment horizontal="center" vertical="center"/>
    </xf>
    <xf numFmtId="164" fontId="1" fillId="11" borderId="7" xfId="0" applyNumberFormat="1" applyFont="1" applyFill="1" applyBorder="1" applyAlignment="1" applyProtection="1">
      <alignment horizontal="center" vertical="center"/>
    </xf>
    <xf numFmtId="0" fontId="0" fillId="0" borderId="9" xfId="0" applyBorder="1" applyProtection="1"/>
    <xf numFmtId="0" fontId="0" fillId="11" borderId="22" xfId="0" applyFill="1" applyBorder="1" applyAlignment="1" applyProtection="1">
      <alignment horizontal="center" vertical="center"/>
    </xf>
    <xf numFmtId="164" fontId="0" fillId="11" borderId="22" xfId="0" applyNumberFormat="1" applyFill="1" applyBorder="1" applyAlignment="1" applyProtection="1">
      <alignment horizontal="center" vertical="center"/>
    </xf>
    <xf numFmtId="164" fontId="1" fillId="11" borderId="12" xfId="0" applyNumberFormat="1" applyFont="1" applyFill="1" applyBorder="1" applyAlignment="1" applyProtection="1">
      <alignment horizontal="center" vertical="center"/>
    </xf>
    <xf numFmtId="0" fontId="0" fillId="2" borderId="15" xfId="0" applyFill="1" applyBorder="1" applyProtection="1">
      <protection locked="0"/>
    </xf>
    <xf numFmtId="0" fontId="0" fillId="2" borderId="18"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6" xfId="0" applyFill="1" applyBorder="1" applyProtection="1">
      <protection locked="0"/>
    </xf>
    <xf numFmtId="0" fontId="0" fillId="2" borderId="19"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2" xfId="0" applyFill="1" applyBorder="1" applyProtection="1">
      <protection locked="0"/>
    </xf>
    <xf numFmtId="0" fontId="0" fillId="2" borderId="23"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1" fillId="0" borderId="13" xfId="0" applyFont="1" applyBorder="1" applyAlignment="1" applyProtection="1">
      <alignment horizontal="center" vertical="center" wrapText="1"/>
    </xf>
    <xf numFmtId="0" fontId="0" fillId="0" borderId="0" xfId="3" applyFont="1" applyFill="1" applyBorder="1"/>
    <xf numFmtId="0" fontId="13" fillId="0" borderId="0" xfId="3" applyFont="1" applyFill="1" applyBorder="1"/>
    <xf numFmtId="0" fontId="0" fillId="0" borderId="0" xfId="0" applyFont="1"/>
    <xf numFmtId="0" fontId="1" fillId="0" borderId="0" xfId="0" applyFont="1" applyFill="1" applyBorder="1" applyAlignment="1" applyProtection="1">
      <alignment horizontal="center" vertical="center" wrapText="1"/>
    </xf>
    <xf numFmtId="0" fontId="1" fillId="9" borderId="0" xfId="0" applyFont="1" applyFill="1" applyProtection="1"/>
    <xf numFmtId="0" fontId="1" fillId="0" borderId="0" xfId="0" applyFont="1" applyBorder="1" applyAlignment="1" applyProtection="1">
      <alignment horizontal="center" vertical="center" wrapText="1"/>
    </xf>
    <xf numFmtId="0" fontId="0" fillId="11" borderId="14" xfId="0" applyFill="1" applyBorder="1" applyAlignment="1" applyProtection="1">
      <alignment horizontal="center" vertical="center"/>
    </xf>
    <xf numFmtId="0" fontId="0" fillId="11" borderId="0" xfId="0" applyFill="1" applyBorder="1" applyAlignment="1" applyProtection="1">
      <alignment horizontal="center" vertical="center"/>
    </xf>
    <xf numFmtId="0" fontId="0" fillId="11" borderId="9" xfId="0" applyFill="1" applyBorder="1" applyAlignment="1" applyProtection="1">
      <alignment horizontal="center" vertical="center"/>
    </xf>
    <xf numFmtId="0" fontId="6" fillId="4" borderId="0" xfId="0" applyFont="1" applyFill="1" applyAlignment="1" applyProtection="1">
      <alignment horizontal="center"/>
    </xf>
    <xf numFmtId="49" fontId="0" fillId="0" borderId="20" xfId="0" applyNumberFormat="1" applyBorder="1" applyAlignment="1" applyProtection="1">
      <alignment horizontal="center"/>
    </xf>
    <xf numFmtId="49" fontId="0" fillId="0" borderId="13" xfId="0" applyNumberFormat="1" applyBorder="1" applyAlignment="1" applyProtection="1">
      <alignment horizontal="center"/>
    </xf>
    <xf numFmtId="49" fontId="0" fillId="0" borderId="21" xfId="0" applyNumberFormat="1" applyBorder="1" applyAlignment="1" applyProtection="1">
      <alignment horizontal="center"/>
    </xf>
    <xf numFmtId="0" fontId="1" fillId="3" borderId="1"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0" fillId="2" borderId="0" xfId="0" applyFill="1" applyAlignment="1" applyProtection="1">
      <alignment horizontal="left" vertical="center" wrapText="1"/>
    </xf>
    <xf numFmtId="0" fontId="0" fillId="7" borderId="0" xfId="0" applyFont="1" applyFill="1" applyAlignment="1" applyProtection="1">
      <alignment horizontal="left" vertical="center" wrapText="1"/>
    </xf>
    <xf numFmtId="0" fontId="1" fillId="7" borderId="0" xfId="0" applyFont="1" applyFill="1" applyAlignment="1" applyProtection="1">
      <alignment horizontal="center"/>
    </xf>
    <xf numFmtId="0" fontId="1" fillId="17" borderId="0" xfId="0" applyFont="1" applyFill="1" applyAlignment="1" applyProtection="1">
      <alignment horizontal="center"/>
    </xf>
    <xf numFmtId="0" fontId="8" fillId="4" borderId="1"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8" borderId="0" xfId="0" applyFont="1" applyFill="1" applyAlignment="1" applyProtection="1">
      <alignment horizontal="center" vertical="center"/>
    </xf>
    <xf numFmtId="0" fontId="1" fillId="8" borderId="13" xfId="0" applyFont="1" applyFill="1" applyBorder="1" applyAlignment="1" applyProtection="1">
      <alignment horizontal="center" vertical="center"/>
    </xf>
    <xf numFmtId="0" fontId="1" fillId="16" borderId="0" xfId="0" applyFont="1" applyFill="1" applyAlignment="1" applyProtection="1">
      <alignment horizontal="center" vertical="center"/>
    </xf>
    <xf numFmtId="0" fontId="1" fillId="0" borderId="0" xfId="0" applyFont="1" applyBorder="1" applyAlignment="1" applyProtection="1">
      <alignment horizontal="center" vertical="center"/>
    </xf>
    <xf numFmtId="0" fontId="1" fillId="0" borderId="13" xfId="0" applyFont="1" applyBorder="1" applyAlignment="1" applyProtection="1">
      <alignment horizontal="center" vertical="center"/>
    </xf>
    <xf numFmtId="0" fontId="0" fillId="16" borderId="0" xfId="0" applyFill="1" applyAlignment="1" applyProtection="1">
      <alignment horizontal="left" vertical="center" wrapText="1"/>
    </xf>
    <xf numFmtId="0" fontId="0" fillId="10" borderId="0" xfId="0" applyFill="1" applyAlignment="1" applyProtection="1">
      <alignment horizontal="center" vertical="center" wrapText="1"/>
    </xf>
    <xf numFmtId="0" fontId="7" fillId="9" borderId="0" xfId="0" applyFont="1" applyFill="1" applyAlignment="1" applyProtection="1">
      <alignment horizontal="center" vertical="center"/>
    </xf>
    <xf numFmtId="0" fontId="6" fillId="15" borderId="0" xfId="0" applyFont="1" applyFill="1" applyAlignment="1" applyProtection="1"/>
    <xf numFmtId="0" fontId="0" fillId="15" borderId="0" xfId="0" applyFill="1" applyAlignment="1" applyProtection="1">
      <alignment vertical="center" wrapText="1"/>
    </xf>
    <xf numFmtId="0" fontId="1" fillId="15" borderId="13" xfId="0" applyFont="1" applyFill="1" applyBorder="1" applyProtection="1"/>
    <xf numFmtId="0" fontId="14" fillId="15" borderId="0" xfId="0" applyFont="1" applyFill="1" applyBorder="1" applyProtection="1"/>
    <xf numFmtId="0" fontId="14" fillId="15" borderId="9" xfId="0" applyFont="1" applyFill="1" applyBorder="1" applyProtection="1"/>
    <xf numFmtId="0" fontId="0" fillId="15" borderId="9" xfId="0" applyFill="1" applyBorder="1" applyProtection="1"/>
  </cellXfs>
  <cellStyles count="6">
    <cellStyle name="schwarzeSchriftgrünerHigrund 2" xfId="5"/>
    <cellStyle name="Standard" xfId="0" builtinId="0"/>
    <cellStyle name="Standard 2" xfId="1"/>
    <cellStyle name="Standard 2 2" xfId="4"/>
    <cellStyle name="Standard 3" xfId="2"/>
    <cellStyle name="Standard 4" xfId="3"/>
  </cellStyles>
  <dxfs count="34">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00"/>
        </patternFill>
      </fill>
    </dxf>
    <dxf>
      <font>
        <color rgb="FF9C0006"/>
      </font>
    </dxf>
    <dxf>
      <fill>
        <patternFill>
          <bgColor theme="3" tint="0.59996337778862885"/>
        </patternFill>
      </fill>
    </dxf>
    <dxf>
      <font>
        <color rgb="FFFFFF00"/>
      </font>
      <fill>
        <patternFill>
          <bgColor theme="6" tint="-0.24994659260841701"/>
        </patternFill>
      </fill>
    </dxf>
    <dxf>
      <fill>
        <patternFill>
          <bgColor rgb="FFFFC000"/>
        </patternFill>
      </fill>
    </dxf>
    <dxf>
      <fill>
        <patternFill>
          <bgColor rgb="FFFF9966"/>
        </patternFill>
      </fill>
    </dxf>
    <dxf>
      <font>
        <color rgb="FF9C6500"/>
      </font>
      <fill>
        <patternFill>
          <bgColor rgb="FFFFEB9C"/>
        </patternFill>
      </fill>
    </dxf>
  </dxfs>
  <tableStyles count="0" defaultTableStyle="TableStyleMedium2" defaultPivotStyle="PivotStyleLight16"/>
  <colors>
    <mruColors>
      <color rgb="FFFFFFFF"/>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45983</xdr:rowOff>
    </xdr:from>
    <xdr:to>
      <xdr:col>0</xdr:col>
      <xdr:colOff>2423948</xdr:colOff>
      <xdr:row>4</xdr:row>
      <xdr:rowOff>163403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45983"/>
          <a:ext cx="2423947" cy="925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48118</xdr:colOff>
      <xdr:row>2</xdr:row>
      <xdr:rowOff>2382</xdr:rowOff>
    </xdr:from>
    <xdr:to>
      <xdr:col>7</xdr:col>
      <xdr:colOff>1667</xdr:colOff>
      <xdr:row>5</xdr:row>
      <xdr:rowOff>184547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108" y="1240632"/>
          <a:ext cx="1984279" cy="75366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X766"/>
  <sheetViews>
    <sheetView tabSelected="1" zoomScale="115" zoomScaleNormal="115" workbookViewId="0">
      <selection activeCell="A12" sqref="A12"/>
    </sheetView>
  </sheetViews>
  <sheetFormatPr baseColWidth="10" defaultRowHeight="15" x14ac:dyDescent="0.25"/>
  <cols>
    <col min="1" max="1" width="36.7109375" style="14" customWidth="1"/>
    <col min="2" max="2" width="9.85546875" style="14" customWidth="1"/>
    <col min="3" max="3" width="41.28515625" style="19" customWidth="1"/>
    <col min="4" max="4" width="21.85546875" style="20" customWidth="1"/>
    <col min="5" max="5" width="54.28515625" style="21" bestFit="1" customWidth="1"/>
    <col min="6" max="6" width="29.7109375" style="14" customWidth="1"/>
    <col min="7" max="7" width="23.7109375" style="22" customWidth="1"/>
    <col min="8" max="50" width="11.42578125" style="15"/>
    <col min="51" max="16384" width="11.42578125" style="14"/>
  </cols>
  <sheetData>
    <row r="1" spans="1:50" s="12" customFormat="1" ht="28.5" x14ac:dyDescent="0.45">
      <c r="B1" s="82" t="s">
        <v>119</v>
      </c>
      <c r="C1" s="82"/>
      <c r="D1" s="82"/>
      <c r="E1" s="82"/>
      <c r="F1" s="82"/>
      <c r="G1" s="8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s="12" customFormat="1" ht="15.75" customHeight="1" x14ac:dyDescent="0.25">
      <c r="B2" s="90" t="s">
        <v>184</v>
      </c>
      <c r="C2" s="90"/>
      <c r="D2" s="90"/>
      <c r="E2" s="90"/>
      <c r="F2" s="90"/>
      <c r="G2" s="90"/>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x14ac:dyDescent="0.25">
      <c r="B3" s="90"/>
      <c r="C3" s="90"/>
      <c r="D3" s="90"/>
      <c r="E3" s="90"/>
      <c r="F3" s="90"/>
      <c r="G3" s="90"/>
    </row>
    <row r="4" spans="1:50" ht="4.5" customHeight="1" x14ac:dyDescent="0.25">
      <c r="B4" s="90"/>
      <c r="C4" s="90"/>
      <c r="D4" s="90"/>
      <c r="E4" s="90"/>
      <c r="F4" s="90"/>
      <c r="G4" s="90"/>
    </row>
    <row r="5" spans="1:50" s="12" customFormat="1" ht="14.25" customHeight="1" x14ac:dyDescent="0.25">
      <c r="B5" s="90"/>
      <c r="C5" s="90"/>
      <c r="D5" s="90"/>
      <c r="E5" s="90"/>
      <c r="F5" s="90"/>
      <c r="G5" s="90"/>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56.25" customHeight="1" x14ac:dyDescent="0.25">
      <c r="A6" s="105" t="s">
        <v>185</v>
      </c>
      <c r="B6" s="89" t="s">
        <v>137</v>
      </c>
      <c r="C6" s="89"/>
      <c r="D6" s="89"/>
      <c r="E6" s="89"/>
      <c r="F6" s="89"/>
      <c r="G6" s="89"/>
    </row>
    <row r="7" spans="1:50" x14ac:dyDescent="0.25">
      <c r="A7" s="106" t="s">
        <v>139</v>
      </c>
      <c r="B7" s="16" t="s">
        <v>138</v>
      </c>
      <c r="C7" s="16"/>
      <c r="D7" s="16"/>
      <c r="E7" s="16"/>
      <c r="F7" s="16"/>
      <c r="G7" s="16"/>
    </row>
    <row r="8" spans="1:50" x14ac:dyDescent="0.25">
      <c r="B8" s="17" t="s">
        <v>173</v>
      </c>
      <c r="C8" s="17"/>
      <c r="D8" s="17"/>
      <c r="E8" s="17"/>
      <c r="F8" s="17"/>
      <c r="G8" s="18"/>
    </row>
    <row r="9" spans="1:50" ht="15.75" thickBot="1" x14ac:dyDescent="0.3"/>
    <row r="10" spans="1:50" ht="15.75" x14ac:dyDescent="0.25">
      <c r="A10" s="86" t="s">
        <v>111</v>
      </c>
      <c r="B10" s="12"/>
      <c r="C10" s="23" t="s">
        <v>123</v>
      </c>
      <c r="D10" s="24" t="s">
        <v>110</v>
      </c>
      <c r="E10" s="25" t="s">
        <v>127</v>
      </c>
      <c r="F10" s="26" t="s">
        <v>118</v>
      </c>
      <c r="G10" s="27" t="s">
        <v>129</v>
      </c>
    </row>
    <row r="11" spans="1:50" ht="15.75" thickBot="1" x14ac:dyDescent="0.3">
      <c r="A11" s="88"/>
      <c r="C11" s="28" t="s">
        <v>31</v>
      </c>
      <c r="D11" s="29" t="s">
        <v>98</v>
      </c>
      <c r="E11" s="30" t="str">
        <f>IF(AND($A$18="ja",C11="Buchweizen (alle Arten)"),"nicht zu empfehlen!",IF(AND($A$12="ja",D11="Kreuzblütler"),"pflanzenbaulich ungünstig",IF(AND($A$15="ja",D11="Leguminosen"),"pflanzenbaulich ungünstig",IF(AND($A$21="ja",D11="Leguminosen",$A$24="ja"),"Leguminosen vermeiden (Gewässerschutz)",IF(AND($A$21="ja",D11="Leguminosen"),"Leguminosenanteil niedrig halten! (Gewässerschutz)",IF(AND($A$21="ja",$A$12="nein",$A$18="nein",D11="Kreuzblütler"),"sehr zu empfehlen",IF(AND($A$21="ja",$A$24="ja"),"Güllegabe generell überdenken",IF(OR(AND($A$18="ja",OR(C11="Rauhafer, Sandhafer",C11="Ramtillkraut",C11="Sonnenblume")),AND($A$27="ja",OR(C11="Phacelia",C11="Weißer Senf, Gelber Senf",C11="Sonnenblume",C11="Alexandriner Klee",C11="Persischer Klee",C11="Saatwicke",C11="Gartenkresse",C11="Sareptasenf"))),"Vorsicht Fruchtfolgeschädlinge",IF(AND($A$12="ja",OR(D11="Korbblütler",C11="Persischer Klee",C11="Saatwicke",C11="Futtererbse (Felderbse, Peluschke)")),"mögl. Sclerotinia-Übertragung!",IF(AND($A$18="ja",C11="Ölrettich, Meliorationsrettich"),"nur nematodenresistente Sorten wählen",IF(AND($A$18="ja",OR(C11="Gartenkresse",C11="Persischer Klee",C11="Sareptasenf",C11="Rübsen, Stoppelrüben",C11="Rübsen, Stoppelrüben")),"Achtung, Rübenzystennematoden","günstig/neutral")))))))))))</f>
        <v>günstig/neutral</v>
      </c>
      <c r="F11" s="31" t="str">
        <f>IF(AND($A$30="ja",OR(C11="Ramtillkraut",C11="Öllein",C11="Persischer Klee",C11="Serradella",C11="Malven (alle Arten)",C11="Alexandriner Klee",C11="Buchweizen",C11="Echtes Johanniskraut",C11="Färberdistel, Saflor",C11="Hornschotenklee",C11="Sudangras",C11="Luzerne",C11="Sonnenblume",C11="Erbse",C11="Rauhafer, Sandhafer",C11="Ackerbohne",C11="Futterkohl (Markstammkohl")),"eher spätsaatunverträglich!",IF(D11="Gräser","max. 60% Grasanteil beachten",""))</f>
        <v/>
      </c>
      <c r="G11" s="32" t="s">
        <v>136</v>
      </c>
    </row>
    <row r="12" spans="1:50" ht="15" customHeight="1" thickBot="1" x14ac:dyDescent="0.3">
      <c r="A12" s="11" t="s">
        <v>113</v>
      </c>
      <c r="C12" s="28" t="s">
        <v>19</v>
      </c>
      <c r="D12" s="29" t="s">
        <v>98</v>
      </c>
      <c r="E12" s="30" t="str">
        <f t="shared" ref="E12:E75" si="0">IF(AND($A$18="ja",C12="Buchweizen (alle Arten)"),"nicht zu empfehlen!",IF(AND($A$12="ja",D12="Kreuzblütler"),"pflanzenbaulich ungünstig",IF(AND($A$15="ja",D12="Leguminosen"),"pflanzenbaulich ungünstig",IF(AND($A$21="ja",D12="Leguminosen",$A$24="ja"),"Leguminosen vermeiden (Gewässerschutz)",IF(AND($A$21="ja",D12="Leguminosen"),"Leguminosenanteil niedrig halten! (Gewässerschutz)",IF(AND($A$21="ja",$A$12="nein",$A$18="nein",D12="Kreuzblütler"),"sehr zu empfehlen",IF(AND($A$21="ja",$A$24="ja"),"Güllegabe generell überdenken",IF(OR(AND($A$18="ja",OR(C12="Rauhafer, Sandhafer",C12="Ramtillkraut",C12="Sonnenblume")),AND($A$27="ja",OR(C12="Phacelia",C12="Weißer Senf, Gelber Senf",C12="Sonnenblume",C12="Alexandriner Klee",C12="Persischer Klee",C12="Saatwicke",C12="Gartenkresse",C12="Sareptasenf"))),"Vorsicht Fruchtfolgeschädlinge",IF(AND($A$12="ja",OR(D12="Korbblütler",C12="Persischer Klee",C12="Saatwicke",C12="Futtererbse (Felderbse, Peluschke)")),"mögl. Sclerotinia-Übertragung!",IF(AND($A$18="ja",C12="Ölrettich, Meliorationsrettich"),"nur nematodenresistente Sorten wählen",IF(AND($A$18="ja",OR(C12="Gartenkresse",C12="Persischer Klee",C12="Sareptasenf",C12="Rübsen, Stoppelrüben",C12="Rübsen, Stoppelrüben")),"Achtung, Rübenzystennematoden","günstig/neutral")))))))))))</f>
        <v>günstig/neutral</v>
      </c>
      <c r="F12" s="31" t="str">
        <f t="shared" ref="F12:F56" si="1">IF(AND($A$30="ja",OR(C12="Ramtillkraut",C12="Öllein",C12="Persischer Klee",C12="Serradella",C12="Malven (alle Arten)",C12="Alexandriner Klee",C12="Buchweizen",C12="Echtes Johanniskraut",C12="Färberdistel, Saflor",C12="Hornschotenklee",C12="Sudangras",C12="Luzerne",C12="Sonnenblume",C12="Erbse",C12="Rauhafer, Sandhafer",C12="Ackerbohne",C12="Futterkohl (Markstammkohl")),"eher spätsaatunverträglich!",IF(D12="Gräser","max. 60% Grasanteil beachten",""))</f>
        <v/>
      </c>
      <c r="G12" s="32" t="s">
        <v>134</v>
      </c>
    </row>
    <row r="13" spans="1:50" x14ac:dyDescent="0.25">
      <c r="A13" s="86" t="s">
        <v>114</v>
      </c>
      <c r="C13" s="28" t="s">
        <v>36</v>
      </c>
      <c r="D13" s="29" t="s">
        <v>101</v>
      </c>
      <c r="E13" s="30" t="str">
        <f t="shared" si="0"/>
        <v>günstig/neutral</v>
      </c>
      <c r="F13" s="31" t="str">
        <f t="shared" si="1"/>
        <v/>
      </c>
      <c r="G13" s="32" t="s">
        <v>135</v>
      </c>
    </row>
    <row r="14" spans="1:50" ht="15.75" thickBot="1" x14ac:dyDescent="0.3">
      <c r="A14" s="87"/>
      <c r="C14" s="28" t="s">
        <v>69</v>
      </c>
      <c r="D14" s="29" t="s">
        <v>98</v>
      </c>
      <c r="E14" s="30" t="str">
        <f t="shared" si="0"/>
        <v>günstig/neutral</v>
      </c>
      <c r="F14" s="31" t="str">
        <f t="shared" si="1"/>
        <v/>
      </c>
      <c r="G14" s="32" t="s">
        <v>131</v>
      </c>
    </row>
    <row r="15" spans="1:50" ht="15" customHeight="1" thickBot="1" x14ac:dyDescent="0.3">
      <c r="A15" s="11" t="s">
        <v>113</v>
      </c>
      <c r="C15" s="28" t="s">
        <v>2</v>
      </c>
      <c r="D15" s="29" t="s">
        <v>102</v>
      </c>
      <c r="E15" s="30" t="str">
        <f t="shared" si="0"/>
        <v>günstig/neutral</v>
      </c>
      <c r="F15" s="31" t="str">
        <f t="shared" si="1"/>
        <v>max. 60% Grasanteil beachten</v>
      </c>
      <c r="G15" s="32" t="s">
        <v>132</v>
      </c>
    </row>
    <row r="16" spans="1:50" x14ac:dyDescent="0.25">
      <c r="A16" s="86" t="s">
        <v>117</v>
      </c>
      <c r="C16" s="28" t="s">
        <v>28</v>
      </c>
      <c r="D16" s="29" t="s">
        <v>98</v>
      </c>
      <c r="E16" s="30" t="str">
        <f t="shared" si="0"/>
        <v>günstig/neutral</v>
      </c>
      <c r="F16" s="31" t="str">
        <f t="shared" si="1"/>
        <v/>
      </c>
      <c r="G16" s="32" t="s">
        <v>136</v>
      </c>
    </row>
    <row r="17" spans="1:7" ht="15.75" thickBot="1" x14ac:dyDescent="0.3">
      <c r="A17" s="87"/>
      <c r="C17" s="28" t="s">
        <v>12</v>
      </c>
      <c r="D17" s="29" t="s">
        <v>98</v>
      </c>
      <c r="E17" s="30" t="str">
        <f t="shared" si="0"/>
        <v>günstig/neutral</v>
      </c>
      <c r="F17" s="31" t="str">
        <f t="shared" si="1"/>
        <v/>
      </c>
      <c r="G17" s="32" t="s">
        <v>136</v>
      </c>
    </row>
    <row r="18" spans="1:7" ht="15.75" thickBot="1" x14ac:dyDescent="0.3">
      <c r="A18" s="11" t="s">
        <v>113</v>
      </c>
      <c r="C18" s="28" t="s">
        <v>29</v>
      </c>
      <c r="D18" s="29" t="s">
        <v>98</v>
      </c>
      <c r="E18" s="30" t="str">
        <f t="shared" si="0"/>
        <v>günstig/neutral</v>
      </c>
      <c r="F18" s="31" t="str">
        <f t="shared" si="1"/>
        <v/>
      </c>
      <c r="G18" s="32" t="s">
        <v>136</v>
      </c>
    </row>
    <row r="19" spans="1:7" x14ac:dyDescent="0.25">
      <c r="A19" s="86" t="s">
        <v>116</v>
      </c>
      <c r="C19" s="28" t="s">
        <v>62</v>
      </c>
      <c r="D19" s="29" t="s">
        <v>104</v>
      </c>
      <c r="E19" s="30" t="str">
        <f t="shared" si="0"/>
        <v>günstig/neutral</v>
      </c>
      <c r="F19" s="31" t="str">
        <f t="shared" si="1"/>
        <v/>
      </c>
      <c r="G19" s="32" t="s">
        <v>136</v>
      </c>
    </row>
    <row r="20" spans="1:7" ht="15.75" thickBot="1" x14ac:dyDescent="0.3">
      <c r="A20" s="87"/>
      <c r="C20" s="28" t="s">
        <v>75</v>
      </c>
      <c r="D20" s="29" t="s">
        <v>74</v>
      </c>
      <c r="E20" s="30" t="str">
        <f t="shared" si="0"/>
        <v>günstig/neutral</v>
      </c>
      <c r="F20" s="31" t="str">
        <f t="shared" si="1"/>
        <v/>
      </c>
      <c r="G20" s="32" t="s">
        <v>135</v>
      </c>
    </row>
    <row r="21" spans="1:7" ht="15.75" thickBot="1" x14ac:dyDescent="0.3">
      <c r="A21" s="11" t="s">
        <v>113</v>
      </c>
      <c r="C21" s="28" t="s">
        <v>76</v>
      </c>
      <c r="D21" s="29" t="s">
        <v>124</v>
      </c>
      <c r="E21" s="30" t="str">
        <f t="shared" si="0"/>
        <v>günstig/neutral</v>
      </c>
      <c r="F21" s="31" t="str">
        <f t="shared" si="1"/>
        <v/>
      </c>
      <c r="G21" s="32" t="s">
        <v>136</v>
      </c>
    </row>
    <row r="22" spans="1:7" x14ac:dyDescent="0.25">
      <c r="A22" s="86" t="s">
        <v>126</v>
      </c>
      <c r="C22" s="28" t="s">
        <v>4</v>
      </c>
      <c r="D22" s="29" t="s">
        <v>102</v>
      </c>
      <c r="E22" s="30" t="str">
        <f t="shared" si="0"/>
        <v>günstig/neutral</v>
      </c>
      <c r="F22" s="31" t="str">
        <f t="shared" si="1"/>
        <v>max. 60% Grasanteil beachten</v>
      </c>
      <c r="G22" s="33" t="s">
        <v>132</v>
      </c>
    </row>
    <row r="23" spans="1:7" ht="15.75" thickBot="1" x14ac:dyDescent="0.3">
      <c r="A23" s="87"/>
      <c r="C23" s="28" t="s">
        <v>61</v>
      </c>
      <c r="D23" s="29" t="s">
        <v>103</v>
      </c>
      <c r="E23" s="30" t="str">
        <f t="shared" si="0"/>
        <v>günstig/neutral</v>
      </c>
      <c r="F23" s="31" t="str">
        <f t="shared" si="1"/>
        <v/>
      </c>
      <c r="G23" s="32" t="s">
        <v>135</v>
      </c>
    </row>
    <row r="24" spans="1:7" ht="15.75" thickBot="1" x14ac:dyDescent="0.3">
      <c r="A24" s="11" t="s">
        <v>113</v>
      </c>
      <c r="C24" s="28" t="s">
        <v>77</v>
      </c>
      <c r="D24" s="29" t="s">
        <v>74</v>
      </c>
      <c r="E24" s="30" t="str">
        <f t="shared" si="0"/>
        <v>günstig/neutral</v>
      </c>
      <c r="F24" s="31" t="str">
        <f t="shared" si="1"/>
        <v/>
      </c>
      <c r="G24" s="32" t="s">
        <v>135</v>
      </c>
    </row>
    <row r="25" spans="1:7" x14ac:dyDescent="0.25">
      <c r="A25" s="86" t="s">
        <v>128</v>
      </c>
      <c r="C25" s="28" t="s">
        <v>52</v>
      </c>
      <c r="D25" s="29" t="s">
        <v>72</v>
      </c>
      <c r="E25" s="30" t="str">
        <f t="shared" si="0"/>
        <v>günstig/neutral</v>
      </c>
      <c r="F25" s="31" t="str">
        <f t="shared" si="1"/>
        <v/>
      </c>
      <c r="G25" s="32" t="s">
        <v>135</v>
      </c>
    </row>
    <row r="26" spans="1:7" ht="15.75" thickBot="1" x14ac:dyDescent="0.3">
      <c r="A26" s="87"/>
      <c r="C26" s="28" t="s">
        <v>51</v>
      </c>
      <c r="D26" s="29" t="s">
        <v>105</v>
      </c>
      <c r="E26" s="30" t="str">
        <f t="shared" si="0"/>
        <v>günstig/neutral</v>
      </c>
      <c r="F26" s="31" t="str">
        <f t="shared" si="1"/>
        <v/>
      </c>
      <c r="G26" s="32" t="s">
        <v>135</v>
      </c>
    </row>
    <row r="27" spans="1:7" ht="15.75" thickBot="1" x14ac:dyDescent="0.3">
      <c r="A27" s="11" t="s">
        <v>113</v>
      </c>
      <c r="C27" s="28" t="s">
        <v>16</v>
      </c>
      <c r="D27" s="29" t="s">
        <v>98</v>
      </c>
      <c r="E27" s="30" t="str">
        <f t="shared" si="0"/>
        <v>günstig/neutral</v>
      </c>
      <c r="F27" s="31" t="str">
        <f t="shared" si="1"/>
        <v/>
      </c>
      <c r="G27" s="32" t="s">
        <v>131</v>
      </c>
    </row>
    <row r="28" spans="1:7" x14ac:dyDescent="0.25">
      <c r="A28" s="86" t="s">
        <v>140</v>
      </c>
      <c r="C28" s="28" t="s">
        <v>3</v>
      </c>
      <c r="D28" s="29" t="s">
        <v>102</v>
      </c>
      <c r="E28" s="30" t="str">
        <f t="shared" si="0"/>
        <v>günstig/neutral</v>
      </c>
      <c r="F28" s="31" t="str">
        <f t="shared" si="1"/>
        <v>max. 60% Grasanteil beachten</v>
      </c>
      <c r="G28" s="32" t="s">
        <v>132</v>
      </c>
    </row>
    <row r="29" spans="1:7" ht="15.75" thickBot="1" x14ac:dyDescent="0.3">
      <c r="A29" s="87"/>
      <c r="C29" s="28" t="s">
        <v>71</v>
      </c>
      <c r="D29" s="29" t="s">
        <v>98</v>
      </c>
      <c r="E29" s="30" t="str">
        <f t="shared" si="0"/>
        <v>günstig/neutral</v>
      </c>
      <c r="F29" s="31" t="str">
        <f t="shared" si="1"/>
        <v/>
      </c>
      <c r="G29" s="32" t="s">
        <v>136</v>
      </c>
    </row>
    <row r="30" spans="1:7" ht="15.75" thickBot="1" x14ac:dyDescent="0.3">
      <c r="A30" s="11" t="s">
        <v>113</v>
      </c>
      <c r="C30" s="28" t="s">
        <v>26</v>
      </c>
      <c r="D30" s="29" t="s">
        <v>98</v>
      </c>
      <c r="E30" s="30" t="str">
        <f t="shared" si="0"/>
        <v>günstig/neutral</v>
      </c>
      <c r="F30" s="31" t="str">
        <f t="shared" si="1"/>
        <v/>
      </c>
      <c r="G30" s="32" t="s">
        <v>136</v>
      </c>
    </row>
    <row r="31" spans="1:7" x14ac:dyDescent="0.25">
      <c r="C31" s="28" t="s">
        <v>80</v>
      </c>
      <c r="D31" s="29" t="s">
        <v>98</v>
      </c>
      <c r="E31" s="30" t="str">
        <f t="shared" si="0"/>
        <v>günstig/neutral</v>
      </c>
      <c r="F31" s="31" t="str">
        <f t="shared" si="1"/>
        <v/>
      </c>
      <c r="G31" s="32" t="s">
        <v>136</v>
      </c>
    </row>
    <row r="32" spans="1:7" x14ac:dyDescent="0.25">
      <c r="C32" s="28" t="s">
        <v>64</v>
      </c>
      <c r="D32" s="29" t="s">
        <v>100</v>
      </c>
      <c r="E32" s="30" t="str">
        <f t="shared" si="0"/>
        <v>günstig/neutral</v>
      </c>
      <c r="F32" s="31" t="str">
        <f t="shared" si="1"/>
        <v/>
      </c>
      <c r="G32" s="32" t="s">
        <v>135</v>
      </c>
    </row>
    <row r="33" spans="1:7" x14ac:dyDescent="0.25">
      <c r="C33" s="28" t="s">
        <v>50</v>
      </c>
      <c r="D33" s="29" t="s">
        <v>103</v>
      </c>
      <c r="E33" s="30" t="str">
        <f t="shared" si="0"/>
        <v>günstig/neutral</v>
      </c>
      <c r="F33" s="31" t="str">
        <f t="shared" si="1"/>
        <v/>
      </c>
      <c r="G33" s="32" t="s">
        <v>131</v>
      </c>
    </row>
    <row r="34" spans="1:7" x14ac:dyDescent="0.25">
      <c r="A34" s="34"/>
      <c r="C34" s="28" t="s">
        <v>18</v>
      </c>
      <c r="D34" s="29" t="s">
        <v>98</v>
      </c>
      <c r="E34" s="30" t="str">
        <f t="shared" si="0"/>
        <v>günstig/neutral</v>
      </c>
      <c r="F34" s="31" t="str">
        <f t="shared" si="1"/>
        <v/>
      </c>
      <c r="G34" s="32" t="s">
        <v>131</v>
      </c>
    </row>
    <row r="35" spans="1:7" x14ac:dyDescent="0.25">
      <c r="A35" s="34"/>
      <c r="C35" s="28" t="s">
        <v>40</v>
      </c>
      <c r="D35" s="29" t="s">
        <v>101</v>
      </c>
      <c r="E35" s="30" t="str">
        <f t="shared" si="0"/>
        <v>günstig/neutral</v>
      </c>
      <c r="F35" s="31" t="str">
        <f t="shared" si="1"/>
        <v/>
      </c>
      <c r="G35" s="32" t="s">
        <v>132</v>
      </c>
    </row>
    <row r="36" spans="1:7" x14ac:dyDescent="0.25">
      <c r="A36" s="35"/>
      <c r="C36" s="28" t="s">
        <v>70</v>
      </c>
      <c r="D36" s="29" t="s">
        <v>98</v>
      </c>
      <c r="E36" s="30" t="str">
        <f t="shared" si="0"/>
        <v>günstig/neutral</v>
      </c>
      <c r="F36" s="31" t="str">
        <f t="shared" si="1"/>
        <v/>
      </c>
      <c r="G36" s="32" t="s">
        <v>135</v>
      </c>
    </row>
    <row r="37" spans="1:7" x14ac:dyDescent="0.25">
      <c r="A37" s="35"/>
      <c r="C37" s="28" t="s">
        <v>44</v>
      </c>
      <c r="D37" s="29" t="s">
        <v>101</v>
      </c>
      <c r="E37" s="30" t="str">
        <f t="shared" si="0"/>
        <v>günstig/neutral</v>
      </c>
      <c r="F37" s="31" t="str">
        <f t="shared" si="1"/>
        <v/>
      </c>
      <c r="G37" s="32" t="s">
        <v>134</v>
      </c>
    </row>
    <row r="38" spans="1:7" x14ac:dyDescent="0.25">
      <c r="A38" s="35"/>
      <c r="C38" s="28" t="s">
        <v>13</v>
      </c>
      <c r="D38" s="29" t="s">
        <v>98</v>
      </c>
      <c r="E38" s="30" t="str">
        <f t="shared" si="0"/>
        <v>günstig/neutral</v>
      </c>
      <c r="F38" s="31" t="str">
        <f t="shared" si="1"/>
        <v/>
      </c>
      <c r="G38" s="32" t="s">
        <v>131</v>
      </c>
    </row>
    <row r="39" spans="1:7" x14ac:dyDescent="0.25">
      <c r="A39" s="34"/>
      <c r="C39" s="28" t="s">
        <v>49</v>
      </c>
      <c r="D39" s="29" t="s">
        <v>104</v>
      </c>
      <c r="E39" s="30" t="str">
        <f t="shared" si="0"/>
        <v>günstig/neutral</v>
      </c>
      <c r="F39" s="31" t="str">
        <f t="shared" si="1"/>
        <v/>
      </c>
      <c r="G39" s="32" t="s">
        <v>135</v>
      </c>
    </row>
    <row r="40" spans="1:7" x14ac:dyDescent="0.25">
      <c r="A40" s="34"/>
      <c r="C40" s="28" t="s">
        <v>14</v>
      </c>
      <c r="D40" s="29" t="s">
        <v>98</v>
      </c>
      <c r="E40" s="30" t="str">
        <f t="shared" si="0"/>
        <v>günstig/neutral</v>
      </c>
      <c r="F40" s="31" t="str">
        <f t="shared" si="1"/>
        <v/>
      </c>
      <c r="G40" s="32" t="s">
        <v>136</v>
      </c>
    </row>
    <row r="41" spans="1:7" x14ac:dyDescent="0.25">
      <c r="C41" s="28" t="s">
        <v>10</v>
      </c>
      <c r="D41" s="29" t="s">
        <v>98</v>
      </c>
      <c r="E41" s="30" t="str">
        <f t="shared" si="0"/>
        <v>günstig/neutral</v>
      </c>
      <c r="F41" s="31" t="str">
        <f t="shared" si="1"/>
        <v/>
      </c>
      <c r="G41" s="32" t="s">
        <v>136</v>
      </c>
    </row>
    <row r="42" spans="1:7" x14ac:dyDescent="0.25">
      <c r="C42" s="28" t="s">
        <v>121</v>
      </c>
      <c r="D42" s="29" t="s">
        <v>102</v>
      </c>
      <c r="E42" s="30" t="str">
        <f t="shared" si="0"/>
        <v>günstig/neutral</v>
      </c>
      <c r="F42" s="31" t="str">
        <f t="shared" si="1"/>
        <v>max. 60% Grasanteil beachten</v>
      </c>
      <c r="G42" s="32" t="s">
        <v>134</v>
      </c>
    </row>
    <row r="43" spans="1:7" x14ac:dyDescent="0.25">
      <c r="C43" s="28" t="s">
        <v>7</v>
      </c>
      <c r="D43" s="29" t="s">
        <v>106</v>
      </c>
      <c r="E43" s="30" t="str">
        <f t="shared" si="0"/>
        <v>günstig/neutral</v>
      </c>
      <c r="F43" s="31" t="str">
        <f t="shared" si="1"/>
        <v/>
      </c>
      <c r="G43" s="32" t="s">
        <v>136</v>
      </c>
    </row>
    <row r="44" spans="1:7" x14ac:dyDescent="0.25">
      <c r="C44" s="28" t="s">
        <v>21</v>
      </c>
      <c r="D44" s="29" t="s">
        <v>98</v>
      </c>
      <c r="E44" s="30" t="str">
        <f t="shared" si="0"/>
        <v>günstig/neutral</v>
      </c>
      <c r="F44" s="31" t="str">
        <f t="shared" si="1"/>
        <v/>
      </c>
      <c r="G44" s="32" t="s">
        <v>131</v>
      </c>
    </row>
    <row r="45" spans="1:7" x14ac:dyDescent="0.25">
      <c r="C45" s="28" t="s">
        <v>81</v>
      </c>
      <c r="D45" s="29" t="s">
        <v>78</v>
      </c>
      <c r="E45" s="30" t="str">
        <f t="shared" si="0"/>
        <v>günstig/neutral</v>
      </c>
      <c r="F45" s="31" t="str">
        <f t="shared" si="1"/>
        <v/>
      </c>
      <c r="G45" s="32" t="s">
        <v>135</v>
      </c>
    </row>
    <row r="46" spans="1:7" x14ac:dyDescent="0.25">
      <c r="C46" s="28" t="s">
        <v>54</v>
      </c>
      <c r="D46" s="29" t="s">
        <v>107</v>
      </c>
      <c r="E46" s="30" t="str">
        <f t="shared" si="0"/>
        <v>günstig/neutral</v>
      </c>
      <c r="F46" s="31" t="str">
        <f t="shared" si="1"/>
        <v/>
      </c>
      <c r="G46" s="32" t="s">
        <v>136</v>
      </c>
    </row>
    <row r="47" spans="1:7" x14ac:dyDescent="0.25">
      <c r="C47" s="28" t="s">
        <v>0</v>
      </c>
      <c r="D47" s="29" t="s">
        <v>102</v>
      </c>
      <c r="E47" s="30" t="str">
        <f t="shared" si="0"/>
        <v>günstig/neutral</v>
      </c>
      <c r="F47" s="31" t="str">
        <f t="shared" si="1"/>
        <v>max. 60% Grasanteil beachten</v>
      </c>
      <c r="G47" s="32" t="s">
        <v>132</v>
      </c>
    </row>
    <row r="48" spans="1:7" x14ac:dyDescent="0.25">
      <c r="C48" s="28" t="s">
        <v>79</v>
      </c>
      <c r="D48" s="29" t="s">
        <v>74</v>
      </c>
      <c r="E48" s="30" t="str">
        <f t="shared" si="0"/>
        <v>günstig/neutral</v>
      </c>
      <c r="F48" s="31" t="str">
        <f t="shared" si="1"/>
        <v/>
      </c>
      <c r="G48" s="32" t="s">
        <v>136</v>
      </c>
    </row>
    <row r="49" spans="3:7" x14ac:dyDescent="0.25">
      <c r="C49" s="28" t="s">
        <v>47</v>
      </c>
      <c r="D49" s="29" t="s">
        <v>103</v>
      </c>
      <c r="E49" s="30" t="str">
        <f t="shared" si="0"/>
        <v>günstig/neutral</v>
      </c>
      <c r="F49" s="31" t="str">
        <f t="shared" si="1"/>
        <v/>
      </c>
      <c r="G49" s="32" t="s">
        <v>135</v>
      </c>
    </row>
    <row r="50" spans="3:7" x14ac:dyDescent="0.25">
      <c r="C50" s="28" t="s">
        <v>46</v>
      </c>
      <c r="D50" s="29" t="s">
        <v>100</v>
      </c>
      <c r="E50" s="30" t="str">
        <f t="shared" si="0"/>
        <v>günstig/neutral</v>
      </c>
      <c r="F50" s="31" t="str">
        <f t="shared" si="1"/>
        <v/>
      </c>
      <c r="G50" s="32" t="s">
        <v>136</v>
      </c>
    </row>
    <row r="51" spans="3:7" x14ac:dyDescent="0.25">
      <c r="C51" s="28" t="s">
        <v>60</v>
      </c>
      <c r="D51" s="29" t="s">
        <v>99</v>
      </c>
      <c r="E51" s="30" t="str">
        <f t="shared" si="0"/>
        <v>günstig/neutral</v>
      </c>
      <c r="F51" s="31" t="str">
        <f t="shared" si="1"/>
        <v/>
      </c>
      <c r="G51" s="32" t="s">
        <v>136</v>
      </c>
    </row>
    <row r="52" spans="3:7" x14ac:dyDescent="0.25">
      <c r="C52" s="28" t="s">
        <v>65</v>
      </c>
      <c r="D52" s="29" t="s">
        <v>103</v>
      </c>
      <c r="E52" s="30" t="str">
        <f t="shared" si="0"/>
        <v>günstig/neutral</v>
      </c>
      <c r="F52" s="31" t="str">
        <f t="shared" si="1"/>
        <v/>
      </c>
      <c r="G52" s="32" t="s">
        <v>135</v>
      </c>
    </row>
    <row r="53" spans="3:7" x14ac:dyDescent="0.25">
      <c r="C53" s="28" t="s">
        <v>82</v>
      </c>
      <c r="D53" s="29" t="s">
        <v>99</v>
      </c>
      <c r="E53" s="30" t="str">
        <f t="shared" si="0"/>
        <v>günstig/neutral</v>
      </c>
      <c r="F53" s="31" t="str">
        <f t="shared" si="1"/>
        <v/>
      </c>
      <c r="G53" s="32" t="s">
        <v>136</v>
      </c>
    </row>
    <row r="54" spans="3:7" x14ac:dyDescent="0.25">
      <c r="C54" s="28" t="s">
        <v>68</v>
      </c>
      <c r="D54" s="29" t="s">
        <v>108</v>
      </c>
      <c r="E54" s="30" t="str">
        <f t="shared" si="0"/>
        <v>günstig/neutral</v>
      </c>
      <c r="F54" s="31" t="str">
        <f t="shared" si="1"/>
        <v/>
      </c>
      <c r="G54" s="32" t="s">
        <v>136</v>
      </c>
    </row>
    <row r="55" spans="3:7" x14ac:dyDescent="0.25">
      <c r="C55" s="28" t="s">
        <v>42</v>
      </c>
      <c r="D55" s="29" t="s">
        <v>101</v>
      </c>
      <c r="E55" s="30" t="str">
        <f t="shared" si="0"/>
        <v>günstig/neutral</v>
      </c>
      <c r="F55" s="31" t="str">
        <f t="shared" si="1"/>
        <v/>
      </c>
      <c r="G55" s="32" t="s">
        <v>132</v>
      </c>
    </row>
    <row r="56" spans="3:7" x14ac:dyDescent="0.25">
      <c r="C56" s="28" t="s">
        <v>9</v>
      </c>
      <c r="D56" s="29" t="s">
        <v>98</v>
      </c>
      <c r="E56" s="30" t="str">
        <f t="shared" si="0"/>
        <v>günstig/neutral</v>
      </c>
      <c r="F56" s="31" t="str">
        <f t="shared" si="1"/>
        <v/>
      </c>
      <c r="G56" s="32" t="s">
        <v>136</v>
      </c>
    </row>
    <row r="57" spans="3:7" x14ac:dyDescent="0.25">
      <c r="C57" s="28" t="s">
        <v>15</v>
      </c>
      <c r="D57" s="29" t="s">
        <v>98</v>
      </c>
      <c r="E57" s="30" t="str">
        <f t="shared" si="0"/>
        <v>günstig/neutral</v>
      </c>
      <c r="F57" s="31" t="str">
        <f t="shared" ref="F57:F74" si="2">IF(AND($A$30="ja",OR(C57="Ramtillkraut",C57="Öllein",C57="Persischer Klee",C57="Serradella",C57="Malven (alle Arten)",C57="Alexandriner Klee",C57="Buchweizen",C57="Echtes Johanniskraut",C57="Färberdistel, Saflor",C57="Hornschotenklee",C57="Sudangras",C57="Luzerne",C57="Sonnenblume",C57="Erbse",C57="Rauhafer, Sandhafer",C57="Ackerbohne",C57="Futterkohl (Markstammkohl")),"eher spätsaatunverträglich!",IF(D57="Gräser","max. 60% Grasanteil beachten",""))</f>
        <v/>
      </c>
      <c r="G57" s="32" t="s">
        <v>132</v>
      </c>
    </row>
    <row r="58" spans="3:7" x14ac:dyDescent="0.25">
      <c r="C58" s="28" t="s">
        <v>83</v>
      </c>
      <c r="D58" s="29" t="s">
        <v>84</v>
      </c>
      <c r="E58" s="30" t="str">
        <f t="shared" si="0"/>
        <v>günstig/neutral</v>
      </c>
      <c r="F58" s="31" t="str">
        <f t="shared" si="2"/>
        <v/>
      </c>
      <c r="G58" s="32" t="s">
        <v>136</v>
      </c>
    </row>
    <row r="59" spans="3:7" x14ac:dyDescent="0.25">
      <c r="C59" s="28" t="s">
        <v>35</v>
      </c>
      <c r="D59" s="29" t="s">
        <v>73</v>
      </c>
      <c r="E59" s="30" t="str">
        <f t="shared" si="0"/>
        <v>günstig/neutral</v>
      </c>
      <c r="F59" s="31" t="str">
        <f t="shared" si="2"/>
        <v/>
      </c>
      <c r="G59" s="32" t="s">
        <v>135</v>
      </c>
    </row>
    <row r="60" spans="3:7" x14ac:dyDescent="0.25">
      <c r="C60" s="28" t="s">
        <v>53</v>
      </c>
      <c r="D60" s="29" t="s">
        <v>100</v>
      </c>
      <c r="E60" s="30" t="str">
        <f t="shared" si="0"/>
        <v>günstig/neutral</v>
      </c>
      <c r="F60" s="31" t="str">
        <f t="shared" si="2"/>
        <v/>
      </c>
      <c r="G60" s="32" t="s">
        <v>135</v>
      </c>
    </row>
    <row r="61" spans="3:7" x14ac:dyDescent="0.25">
      <c r="C61" s="28" t="s">
        <v>58</v>
      </c>
      <c r="D61" s="29" t="s">
        <v>100</v>
      </c>
      <c r="E61" s="30" t="str">
        <f t="shared" si="0"/>
        <v>günstig/neutral</v>
      </c>
      <c r="F61" s="31" t="str">
        <f t="shared" si="2"/>
        <v/>
      </c>
      <c r="G61" s="32" t="s">
        <v>135</v>
      </c>
    </row>
    <row r="62" spans="3:7" x14ac:dyDescent="0.25">
      <c r="C62" s="28" t="s">
        <v>27</v>
      </c>
      <c r="D62" s="29" t="s">
        <v>98</v>
      </c>
      <c r="E62" s="30" t="str">
        <f t="shared" si="0"/>
        <v>günstig/neutral</v>
      </c>
      <c r="F62" s="31" t="str">
        <f t="shared" si="2"/>
        <v/>
      </c>
      <c r="G62" s="32" t="s">
        <v>136</v>
      </c>
    </row>
    <row r="63" spans="3:7" x14ac:dyDescent="0.25">
      <c r="C63" s="28" t="s">
        <v>5</v>
      </c>
      <c r="D63" s="29" t="s">
        <v>102</v>
      </c>
      <c r="E63" s="30" t="str">
        <f t="shared" si="0"/>
        <v>günstig/neutral</v>
      </c>
      <c r="F63" s="31" t="str">
        <f t="shared" si="2"/>
        <v>max. 60% Grasanteil beachten</v>
      </c>
      <c r="G63" s="32" t="s">
        <v>136</v>
      </c>
    </row>
    <row r="64" spans="3:7" x14ac:dyDescent="0.25">
      <c r="C64" s="28" t="s">
        <v>86</v>
      </c>
      <c r="D64" s="29" t="s">
        <v>85</v>
      </c>
      <c r="E64" s="30" t="str">
        <f t="shared" si="0"/>
        <v>günstig/neutral</v>
      </c>
      <c r="F64" s="31" t="str">
        <f t="shared" si="2"/>
        <v/>
      </c>
      <c r="G64" s="32" t="s">
        <v>135</v>
      </c>
    </row>
    <row r="65" spans="3:7" x14ac:dyDescent="0.25">
      <c r="C65" s="28" t="s">
        <v>45</v>
      </c>
      <c r="D65" s="29" t="s">
        <v>101</v>
      </c>
      <c r="E65" s="30" t="str">
        <f t="shared" si="0"/>
        <v>günstig/neutral</v>
      </c>
      <c r="F65" s="31" t="str">
        <f t="shared" si="2"/>
        <v/>
      </c>
      <c r="G65" s="32" t="s">
        <v>135</v>
      </c>
    </row>
    <row r="66" spans="3:7" x14ac:dyDescent="0.25">
      <c r="C66" s="28" t="s">
        <v>32</v>
      </c>
      <c r="D66" s="29" t="s">
        <v>98</v>
      </c>
      <c r="E66" s="30" t="str">
        <f t="shared" si="0"/>
        <v>günstig/neutral</v>
      </c>
      <c r="F66" s="31" t="str">
        <f t="shared" si="2"/>
        <v/>
      </c>
      <c r="G66" s="32" t="s">
        <v>136</v>
      </c>
    </row>
    <row r="67" spans="3:7" x14ac:dyDescent="0.25">
      <c r="C67" s="28" t="s">
        <v>24</v>
      </c>
      <c r="D67" s="29" t="s">
        <v>98</v>
      </c>
      <c r="E67" s="30" t="str">
        <f t="shared" si="0"/>
        <v>günstig/neutral</v>
      </c>
      <c r="F67" s="31" t="str">
        <f t="shared" si="2"/>
        <v/>
      </c>
      <c r="G67" s="32" t="s">
        <v>134</v>
      </c>
    </row>
    <row r="68" spans="3:7" x14ac:dyDescent="0.25">
      <c r="C68" s="28" t="s">
        <v>55</v>
      </c>
      <c r="D68" s="29" t="s">
        <v>103</v>
      </c>
      <c r="E68" s="30" t="str">
        <f t="shared" si="0"/>
        <v>günstig/neutral</v>
      </c>
      <c r="F68" s="31" t="str">
        <f t="shared" si="2"/>
        <v/>
      </c>
      <c r="G68" s="32" t="s">
        <v>135</v>
      </c>
    </row>
    <row r="69" spans="3:7" x14ac:dyDescent="0.25">
      <c r="C69" s="28" t="s">
        <v>133</v>
      </c>
      <c r="D69" s="29" t="s">
        <v>104</v>
      </c>
      <c r="E69" s="30" t="str">
        <f t="shared" si="0"/>
        <v>günstig/neutral</v>
      </c>
      <c r="F69" s="31" t="str">
        <f t="shared" si="2"/>
        <v/>
      </c>
      <c r="G69" s="32" t="s">
        <v>134</v>
      </c>
    </row>
    <row r="70" spans="3:7" x14ac:dyDescent="0.25">
      <c r="C70" s="28" t="s">
        <v>87</v>
      </c>
      <c r="D70" s="29" t="s">
        <v>100</v>
      </c>
      <c r="E70" s="30" t="str">
        <f t="shared" si="0"/>
        <v>günstig/neutral</v>
      </c>
      <c r="F70" s="31" t="str">
        <f t="shared" si="2"/>
        <v/>
      </c>
      <c r="G70" s="32" t="s">
        <v>135</v>
      </c>
    </row>
    <row r="71" spans="3:7" x14ac:dyDescent="0.25">
      <c r="C71" s="28" t="s">
        <v>122</v>
      </c>
      <c r="D71" s="29" t="s">
        <v>98</v>
      </c>
      <c r="E71" s="30" t="str">
        <f t="shared" si="0"/>
        <v>günstig/neutral</v>
      </c>
      <c r="F71" s="31" t="str">
        <f t="shared" si="2"/>
        <v/>
      </c>
      <c r="G71" s="32" t="s">
        <v>135</v>
      </c>
    </row>
    <row r="72" spans="3:7" x14ac:dyDescent="0.25">
      <c r="C72" s="28" t="s">
        <v>59</v>
      </c>
      <c r="D72" s="29" t="s">
        <v>100</v>
      </c>
      <c r="E72" s="30" t="str">
        <f t="shared" si="0"/>
        <v>günstig/neutral</v>
      </c>
      <c r="F72" s="31" t="str">
        <f t="shared" si="2"/>
        <v/>
      </c>
      <c r="G72" s="32" t="s">
        <v>135</v>
      </c>
    </row>
    <row r="73" spans="3:7" x14ac:dyDescent="0.25">
      <c r="C73" s="28" t="s">
        <v>66</v>
      </c>
      <c r="D73" s="29" t="s">
        <v>100</v>
      </c>
      <c r="E73" s="30" t="str">
        <f t="shared" si="0"/>
        <v>günstig/neutral</v>
      </c>
      <c r="F73" s="31" t="str">
        <f t="shared" si="2"/>
        <v/>
      </c>
      <c r="G73" s="32" t="s">
        <v>135</v>
      </c>
    </row>
    <row r="74" spans="3:7" x14ac:dyDescent="0.25">
      <c r="C74" s="28" t="s">
        <v>38</v>
      </c>
      <c r="D74" s="29" t="s">
        <v>101</v>
      </c>
      <c r="E74" s="30" t="str">
        <f t="shared" si="0"/>
        <v>günstig/neutral</v>
      </c>
      <c r="F74" s="31" t="str">
        <f t="shared" si="2"/>
        <v/>
      </c>
      <c r="G74" s="32" t="s">
        <v>135</v>
      </c>
    </row>
    <row r="75" spans="3:7" x14ac:dyDescent="0.25">
      <c r="C75" s="28" t="s">
        <v>120</v>
      </c>
      <c r="D75" s="29" t="s">
        <v>102</v>
      </c>
      <c r="E75" s="30" t="str">
        <f t="shared" si="0"/>
        <v>günstig/neutral</v>
      </c>
      <c r="F75" s="31" t="str">
        <f t="shared" ref="F75:F104" si="3">IF(AND($A$30="ja",OR(C75="Ramtillkraut",C75="Öllein",C75="Persischer Klee",C75="Serradella",C75="Malven (alle Arten)",C75="Alexandriner Klee",C75="Buchweizen",C75="Echtes Johanniskraut",C75="Färberdistel, Saflor",C75="Hornschotenklee",C75="Sudangras",C75="Luzerne",C75="Sonnenblume",C75="Erbse",C75="Rauhafer, Sandhafer",C75="Ackerbohne",C75="Futterkohl (Markstammkohl")),"eher spätsaatunverträglich!",IF(D75="Gräser","max. 60% Grasanteil beachten",""))</f>
        <v>max. 60% Grasanteil beachten</v>
      </c>
      <c r="G75" s="32" t="s">
        <v>135</v>
      </c>
    </row>
    <row r="76" spans="3:7" x14ac:dyDescent="0.25">
      <c r="C76" s="28" t="s">
        <v>43</v>
      </c>
      <c r="D76" s="29" t="s">
        <v>101</v>
      </c>
      <c r="E76" s="30" t="str">
        <f t="shared" ref="E76:E104" si="4">IF(AND($A$18="ja",C76="Buchweizen (alle Arten)"),"nicht zu empfehlen!",IF(AND($A$12="ja",D76="Kreuzblütler"),"pflanzenbaulich ungünstig",IF(AND($A$15="ja",D76="Leguminosen"),"pflanzenbaulich ungünstig",IF(AND($A$21="ja",D76="Leguminosen",$A$24="ja"),"Leguminosen vermeiden (Gewässerschutz)",IF(AND($A$21="ja",D76="Leguminosen"),"Leguminosenanteil niedrig halten! (Gewässerschutz)",IF(AND($A$21="ja",$A$12="nein",$A$18="nein",D76="Kreuzblütler"),"sehr zu empfehlen",IF(AND($A$21="ja",$A$24="ja"),"Güllegabe generell überdenken",IF(OR(AND($A$18="ja",OR(C76="Rauhafer, Sandhafer",C76="Ramtillkraut",C76="Sonnenblume")),AND($A$27="ja",OR(C76="Phacelia",C76="Weißer Senf, Gelber Senf",C76="Sonnenblume",C76="Alexandriner Klee",C76="Persischer Klee",C76="Saatwicke",C76="Gartenkresse",C76="Sareptasenf"))),"Vorsicht Fruchtfolgeschädlinge",IF(AND($A$12="ja",OR(D76="Korbblütler",C76="Persischer Klee",C76="Saatwicke",C76="Futtererbse (Felderbse, Peluschke)")),"mögl. Sclerotinia-Übertragung!",IF(AND($A$18="ja",C76="Ölrettich, Meliorationsrettich"),"nur nematodenresistente Sorten wählen",IF(AND($A$18="ja",OR(C76="Gartenkresse",C76="Persischer Klee",C76="Sareptasenf",C76="Rübsen, Stoppelrüben",C76="Rübsen, Stoppelrüben")),"Achtung, Rübenzystennematoden","günstig/neutral")))))))))))</f>
        <v>günstig/neutral</v>
      </c>
      <c r="F76" s="31" t="str">
        <f t="shared" si="3"/>
        <v/>
      </c>
      <c r="G76" s="32" t="s">
        <v>131</v>
      </c>
    </row>
    <row r="77" spans="3:7" x14ac:dyDescent="0.25">
      <c r="C77" s="28" t="s">
        <v>89</v>
      </c>
      <c r="D77" s="29" t="s">
        <v>88</v>
      </c>
      <c r="E77" s="30" t="str">
        <f t="shared" si="4"/>
        <v>günstig/neutral</v>
      </c>
      <c r="F77" s="31" t="str">
        <f t="shared" si="3"/>
        <v/>
      </c>
      <c r="G77" s="32" t="s">
        <v>136</v>
      </c>
    </row>
    <row r="78" spans="3:7" x14ac:dyDescent="0.25">
      <c r="C78" s="28" t="s">
        <v>63</v>
      </c>
      <c r="D78" s="29" t="s">
        <v>100</v>
      </c>
      <c r="E78" s="30" t="str">
        <f t="shared" si="4"/>
        <v>günstig/neutral</v>
      </c>
      <c r="F78" s="31" t="str">
        <f t="shared" si="3"/>
        <v/>
      </c>
      <c r="G78" s="32" t="s">
        <v>135</v>
      </c>
    </row>
    <row r="79" spans="3:7" x14ac:dyDescent="0.25">
      <c r="C79" s="28" t="s">
        <v>22</v>
      </c>
      <c r="D79" s="29" t="s">
        <v>98</v>
      </c>
      <c r="E79" s="30" t="str">
        <f t="shared" si="4"/>
        <v>günstig/neutral</v>
      </c>
      <c r="F79" s="31" t="str">
        <f t="shared" si="3"/>
        <v/>
      </c>
      <c r="G79" s="32" t="s">
        <v>132</v>
      </c>
    </row>
    <row r="80" spans="3:7" x14ac:dyDescent="0.25">
      <c r="C80" s="28" t="s">
        <v>41</v>
      </c>
      <c r="D80" s="29" t="s">
        <v>101</v>
      </c>
      <c r="E80" s="30" t="str">
        <f t="shared" si="4"/>
        <v>günstig/neutral</v>
      </c>
      <c r="F80" s="31" t="str">
        <f t="shared" si="3"/>
        <v/>
      </c>
      <c r="G80" s="32" t="s">
        <v>131</v>
      </c>
    </row>
    <row r="81" spans="3:7" x14ac:dyDescent="0.25">
      <c r="C81" s="28" t="s">
        <v>33</v>
      </c>
      <c r="D81" s="29" t="s">
        <v>98</v>
      </c>
      <c r="E81" s="30" t="str">
        <f t="shared" si="4"/>
        <v>günstig/neutral</v>
      </c>
      <c r="F81" s="31" t="str">
        <f t="shared" si="3"/>
        <v/>
      </c>
      <c r="G81" s="32" t="s">
        <v>131</v>
      </c>
    </row>
    <row r="82" spans="3:7" x14ac:dyDescent="0.25">
      <c r="C82" s="28" t="s">
        <v>37</v>
      </c>
      <c r="D82" s="29" t="s">
        <v>101</v>
      </c>
      <c r="E82" s="30" t="str">
        <f t="shared" si="4"/>
        <v>günstig/neutral</v>
      </c>
      <c r="F82" s="31" t="str">
        <f t="shared" si="3"/>
        <v/>
      </c>
      <c r="G82" s="32" t="s">
        <v>131</v>
      </c>
    </row>
    <row r="83" spans="3:7" x14ac:dyDescent="0.25">
      <c r="C83" s="28" t="s">
        <v>30</v>
      </c>
      <c r="D83" s="29" t="s">
        <v>98</v>
      </c>
      <c r="E83" s="30" t="str">
        <f t="shared" si="4"/>
        <v>günstig/neutral</v>
      </c>
      <c r="F83" s="31" t="str">
        <f t="shared" si="3"/>
        <v/>
      </c>
      <c r="G83" s="32" t="s">
        <v>134</v>
      </c>
    </row>
    <row r="84" spans="3:7" x14ac:dyDescent="0.25">
      <c r="C84" s="28" t="s">
        <v>39</v>
      </c>
      <c r="D84" s="29" t="s">
        <v>101</v>
      </c>
      <c r="E84" s="30" t="str">
        <f t="shared" si="4"/>
        <v>günstig/neutral</v>
      </c>
      <c r="F84" s="31" t="str">
        <f t="shared" si="3"/>
        <v/>
      </c>
      <c r="G84" s="32" t="s">
        <v>131</v>
      </c>
    </row>
    <row r="85" spans="3:7" x14ac:dyDescent="0.25">
      <c r="C85" s="28" t="s">
        <v>91</v>
      </c>
      <c r="D85" s="29" t="s">
        <v>90</v>
      </c>
      <c r="E85" s="30" t="str">
        <f t="shared" si="4"/>
        <v>günstig/neutral</v>
      </c>
      <c r="F85" s="31" t="str">
        <f t="shared" si="3"/>
        <v/>
      </c>
      <c r="G85" s="32" t="s">
        <v>135</v>
      </c>
    </row>
    <row r="86" spans="3:7" x14ac:dyDescent="0.25">
      <c r="C86" s="28" t="s">
        <v>20</v>
      </c>
      <c r="D86" s="29" t="s">
        <v>98</v>
      </c>
      <c r="E86" s="30" t="str">
        <f t="shared" si="4"/>
        <v>günstig/neutral</v>
      </c>
      <c r="F86" s="31" t="str">
        <f t="shared" si="3"/>
        <v/>
      </c>
      <c r="G86" s="32" t="s">
        <v>131</v>
      </c>
    </row>
    <row r="87" spans="3:7" x14ac:dyDescent="0.25">
      <c r="C87" s="28" t="s">
        <v>17</v>
      </c>
      <c r="D87" s="29" t="s">
        <v>98</v>
      </c>
      <c r="E87" s="30" t="str">
        <f t="shared" si="4"/>
        <v>günstig/neutral</v>
      </c>
      <c r="F87" s="31" t="str">
        <f t="shared" si="3"/>
        <v/>
      </c>
      <c r="G87" s="32" t="s">
        <v>131</v>
      </c>
    </row>
    <row r="88" spans="3:7" x14ac:dyDescent="0.25">
      <c r="C88" s="28" t="s">
        <v>8</v>
      </c>
      <c r="D88" s="29" t="s">
        <v>98</v>
      </c>
      <c r="E88" s="30" t="str">
        <f t="shared" si="4"/>
        <v>günstig/neutral</v>
      </c>
      <c r="F88" s="31" t="str">
        <f t="shared" si="3"/>
        <v/>
      </c>
      <c r="G88" s="32" t="s">
        <v>136</v>
      </c>
    </row>
    <row r="89" spans="3:7" x14ac:dyDescent="0.25">
      <c r="C89" s="28" t="s">
        <v>67</v>
      </c>
      <c r="D89" s="29" t="s">
        <v>100</v>
      </c>
      <c r="E89" s="30" t="str">
        <f t="shared" si="4"/>
        <v>günstig/neutral</v>
      </c>
      <c r="F89" s="31" t="str">
        <f t="shared" si="3"/>
        <v/>
      </c>
      <c r="G89" s="32" t="s">
        <v>136</v>
      </c>
    </row>
    <row r="90" spans="3:7" x14ac:dyDescent="0.25">
      <c r="C90" s="28" t="s">
        <v>25</v>
      </c>
      <c r="D90" s="29" t="s">
        <v>98</v>
      </c>
      <c r="E90" s="30" t="str">
        <f t="shared" si="4"/>
        <v>günstig/neutral</v>
      </c>
      <c r="F90" s="31" t="str">
        <f t="shared" si="3"/>
        <v/>
      </c>
      <c r="G90" s="32" t="s">
        <v>134</v>
      </c>
    </row>
    <row r="91" spans="3:7" x14ac:dyDescent="0.25">
      <c r="C91" s="28" t="s">
        <v>92</v>
      </c>
      <c r="D91" s="29" t="s">
        <v>175</v>
      </c>
      <c r="E91" s="30" t="str">
        <f t="shared" si="4"/>
        <v>günstig/neutral</v>
      </c>
      <c r="F91" s="31" t="str">
        <f t="shared" si="3"/>
        <v/>
      </c>
      <c r="G91" s="32" t="s">
        <v>131</v>
      </c>
    </row>
    <row r="92" spans="3:7" x14ac:dyDescent="0.25">
      <c r="C92" s="28" t="s">
        <v>56</v>
      </c>
      <c r="D92" s="29" t="s">
        <v>109</v>
      </c>
      <c r="E92" s="30" t="str">
        <f t="shared" si="4"/>
        <v>günstig/neutral</v>
      </c>
      <c r="F92" s="31" t="str">
        <f t="shared" si="3"/>
        <v/>
      </c>
      <c r="G92" s="32" t="s">
        <v>131</v>
      </c>
    </row>
    <row r="93" spans="3:7" x14ac:dyDescent="0.25">
      <c r="C93" s="28" t="s">
        <v>93</v>
      </c>
      <c r="D93" s="29" t="s">
        <v>98</v>
      </c>
      <c r="E93" s="30" t="str">
        <f t="shared" si="4"/>
        <v>günstig/neutral</v>
      </c>
      <c r="F93" s="31" t="str">
        <f t="shared" si="3"/>
        <v/>
      </c>
      <c r="G93" s="32" t="s">
        <v>136</v>
      </c>
    </row>
    <row r="94" spans="3:7" x14ac:dyDescent="0.25">
      <c r="C94" s="28" t="s">
        <v>6</v>
      </c>
      <c r="D94" s="29" t="s">
        <v>102</v>
      </c>
      <c r="E94" s="30" t="str">
        <f t="shared" si="4"/>
        <v>günstig/neutral</v>
      </c>
      <c r="F94" s="31" t="str">
        <f t="shared" si="3"/>
        <v>max. 60% Grasanteil beachten</v>
      </c>
      <c r="G94" s="32" t="s">
        <v>136</v>
      </c>
    </row>
    <row r="95" spans="3:7" x14ac:dyDescent="0.25">
      <c r="C95" s="28" t="s">
        <v>94</v>
      </c>
      <c r="D95" s="29" t="s">
        <v>100</v>
      </c>
      <c r="E95" s="30" t="str">
        <f t="shared" si="4"/>
        <v>günstig/neutral</v>
      </c>
      <c r="F95" s="31" t="str">
        <f t="shared" si="3"/>
        <v/>
      </c>
      <c r="G95" s="32" t="s">
        <v>136</v>
      </c>
    </row>
    <row r="96" spans="3:7" x14ac:dyDescent="0.25">
      <c r="C96" s="28" t="s">
        <v>95</v>
      </c>
      <c r="D96" s="29" t="s">
        <v>74</v>
      </c>
      <c r="E96" s="30" t="str">
        <f t="shared" si="4"/>
        <v>günstig/neutral</v>
      </c>
      <c r="F96" s="31" t="str">
        <f t="shared" si="3"/>
        <v/>
      </c>
      <c r="G96" s="32" t="s">
        <v>136</v>
      </c>
    </row>
    <row r="97" spans="2:7" x14ac:dyDescent="0.25">
      <c r="C97" s="28" t="s">
        <v>11</v>
      </c>
      <c r="D97" s="29" t="s">
        <v>98</v>
      </c>
      <c r="E97" s="30" t="str">
        <f t="shared" si="4"/>
        <v>günstig/neutral</v>
      </c>
      <c r="F97" s="31" t="str">
        <f t="shared" si="3"/>
        <v/>
      </c>
      <c r="G97" s="32" t="s">
        <v>136</v>
      </c>
    </row>
    <row r="98" spans="2:7" x14ac:dyDescent="0.25">
      <c r="C98" s="28" t="s">
        <v>130</v>
      </c>
      <c r="D98" s="29" t="s">
        <v>101</v>
      </c>
      <c r="E98" s="30" t="str">
        <f t="shared" si="4"/>
        <v>günstig/neutral</v>
      </c>
      <c r="F98" s="31" t="str">
        <f t="shared" si="3"/>
        <v/>
      </c>
      <c r="G98" s="32" t="s">
        <v>135</v>
      </c>
    </row>
    <row r="99" spans="2:7" x14ac:dyDescent="0.25">
      <c r="C99" s="28" t="s">
        <v>23</v>
      </c>
      <c r="D99" s="29" t="s">
        <v>98</v>
      </c>
      <c r="E99" s="30" t="str">
        <f t="shared" si="4"/>
        <v>günstig/neutral</v>
      </c>
      <c r="F99" s="31" t="str">
        <f t="shared" si="3"/>
        <v/>
      </c>
      <c r="G99" s="32" t="s">
        <v>132</v>
      </c>
    </row>
    <row r="100" spans="2:7" x14ac:dyDescent="0.25">
      <c r="C100" s="28" t="s">
        <v>97</v>
      </c>
      <c r="D100" s="29" t="s">
        <v>96</v>
      </c>
      <c r="E100" s="30" t="str">
        <f t="shared" si="4"/>
        <v>günstig/neutral</v>
      </c>
      <c r="F100" s="31" t="str">
        <f t="shared" si="3"/>
        <v/>
      </c>
      <c r="G100" s="32" t="s">
        <v>135</v>
      </c>
    </row>
    <row r="101" spans="2:7" x14ac:dyDescent="0.25">
      <c r="C101" s="28" t="s">
        <v>57</v>
      </c>
      <c r="D101" s="29" t="s">
        <v>74</v>
      </c>
      <c r="E101" s="30" t="str">
        <f t="shared" si="4"/>
        <v>günstig/neutral</v>
      </c>
      <c r="F101" s="31" t="str">
        <f t="shared" si="3"/>
        <v/>
      </c>
      <c r="G101" s="32" t="s">
        <v>135</v>
      </c>
    </row>
    <row r="102" spans="2:7" x14ac:dyDescent="0.25">
      <c r="C102" s="28" t="s">
        <v>1</v>
      </c>
      <c r="D102" s="29" t="s">
        <v>102</v>
      </c>
      <c r="E102" s="30" t="str">
        <f t="shared" si="4"/>
        <v>günstig/neutral</v>
      </c>
      <c r="F102" s="31" t="str">
        <f t="shared" si="3"/>
        <v>max. 60% Grasanteil beachten</v>
      </c>
      <c r="G102" s="32" t="s">
        <v>131</v>
      </c>
    </row>
    <row r="103" spans="2:7" x14ac:dyDescent="0.25">
      <c r="C103" s="28" t="s">
        <v>48</v>
      </c>
      <c r="D103" s="29" t="s">
        <v>103</v>
      </c>
      <c r="E103" s="30" t="str">
        <f t="shared" si="4"/>
        <v>günstig/neutral</v>
      </c>
      <c r="F103" s="31" t="str">
        <f t="shared" si="3"/>
        <v/>
      </c>
      <c r="G103" s="32" t="s">
        <v>136</v>
      </c>
    </row>
    <row r="104" spans="2:7" ht="15.75" thickBot="1" x14ac:dyDescent="0.3">
      <c r="C104" s="36" t="s">
        <v>34</v>
      </c>
      <c r="D104" s="37" t="s">
        <v>98</v>
      </c>
      <c r="E104" s="30" t="str">
        <f t="shared" si="4"/>
        <v>günstig/neutral</v>
      </c>
      <c r="F104" s="38" t="str">
        <f t="shared" si="3"/>
        <v/>
      </c>
      <c r="G104" s="39" t="s">
        <v>131</v>
      </c>
    </row>
    <row r="105" spans="2:7" x14ac:dyDescent="0.25">
      <c r="E105" s="83" t="s">
        <v>174</v>
      </c>
      <c r="F105" s="84"/>
      <c r="G105" s="85"/>
    </row>
    <row r="106" spans="2:7" x14ac:dyDescent="0.25">
      <c r="F106" s="40"/>
    </row>
    <row r="107" spans="2:7" s="15" customFormat="1" x14ac:dyDescent="0.25">
      <c r="C107" s="41"/>
      <c r="D107" s="42"/>
      <c r="E107" s="43"/>
      <c r="G107" s="44"/>
    </row>
    <row r="108" spans="2:7" s="15" customFormat="1" x14ac:dyDescent="0.25">
      <c r="C108" s="41"/>
      <c r="D108" s="42"/>
      <c r="E108" s="43"/>
      <c r="G108" s="44"/>
    </row>
    <row r="109" spans="2:7" s="15" customFormat="1" x14ac:dyDescent="0.25">
      <c r="B109" s="45"/>
      <c r="C109" s="41"/>
      <c r="D109" s="42"/>
      <c r="E109" s="43"/>
      <c r="G109" s="44"/>
    </row>
    <row r="110" spans="2:7" s="15" customFormat="1" x14ac:dyDescent="0.25">
      <c r="B110" s="45" t="s">
        <v>112</v>
      </c>
      <c r="C110" s="41"/>
      <c r="D110" s="42"/>
      <c r="E110" s="43"/>
      <c r="G110" s="44"/>
    </row>
    <row r="111" spans="2:7" s="15" customFormat="1" x14ac:dyDescent="0.25">
      <c r="B111" s="45" t="s">
        <v>113</v>
      </c>
      <c r="C111" s="41"/>
      <c r="D111" s="42"/>
      <c r="E111" s="43"/>
      <c r="G111" s="44"/>
    </row>
    <row r="112" spans="2:7" s="15" customFormat="1" x14ac:dyDescent="0.25">
      <c r="B112" s="45" t="s">
        <v>115</v>
      </c>
      <c r="C112" s="41"/>
      <c r="D112" s="42"/>
      <c r="E112" s="43"/>
      <c r="G112" s="44"/>
    </row>
    <row r="113" spans="2:7" s="15" customFormat="1" x14ac:dyDescent="0.25">
      <c r="B113" s="45"/>
      <c r="C113" s="41"/>
      <c r="D113" s="42"/>
      <c r="E113" s="43"/>
      <c r="G113" s="44"/>
    </row>
    <row r="114" spans="2:7" s="15" customFormat="1" x14ac:dyDescent="0.25">
      <c r="C114" s="41"/>
      <c r="D114" s="42"/>
      <c r="E114" s="43"/>
      <c r="G114" s="44"/>
    </row>
    <row r="115" spans="2:7" s="15" customFormat="1" x14ac:dyDescent="0.25">
      <c r="C115" s="41"/>
      <c r="D115" s="42"/>
      <c r="E115" s="43"/>
      <c r="G115" s="44"/>
    </row>
    <row r="116" spans="2:7" s="15" customFormat="1" x14ac:dyDescent="0.25">
      <c r="C116" s="41"/>
      <c r="D116" s="42"/>
      <c r="E116" s="43"/>
      <c r="G116" s="44"/>
    </row>
    <row r="117" spans="2:7" s="15" customFormat="1" x14ac:dyDescent="0.25">
      <c r="C117" s="41"/>
      <c r="D117" s="42"/>
      <c r="E117" s="43"/>
      <c r="G117" s="44"/>
    </row>
    <row r="118" spans="2:7" s="15" customFormat="1" x14ac:dyDescent="0.25">
      <c r="C118" s="41"/>
      <c r="D118" s="42"/>
      <c r="E118" s="43"/>
      <c r="G118" s="44"/>
    </row>
    <row r="119" spans="2:7" s="15" customFormat="1" x14ac:dyDescent="0.25">
      <c r="C119" s="41"/>
      <c r="D119" s="42"/>
      <c r="E119" s="43"/>
      <c r="G119" s="44"/>
    </row>
    <row r="120" spans="2:7" s="15" customFormat="1" x14ac:dyDescent="0.25">
      <c r="C120" s="41"/>
      <c r="D120" s="42"/>
      <c r="E120" s="43"/>
      <c r="G120" s="44"/>
    </row>
    <row r="121" spans="2:7" s="15" customFormat="1" x14ac:dyDescent="0.25">
      <c r="C121" s="41"/>
      <c r="D121" s="42"/>
      <c r="E121" s="43"/>
      <c r="G121" s="44"/>
    </row>
    <row r="122" spans="2:7" s="15" customFormat="1" x14ac:dyDescent="0.25">
      <c r="C122" s="41"/>
      <c r="D122" s="42"/>
      <c r="E122" s="43"/>
      <c r="G122" s="44"/>
    </row>
    <row r="123" spans="2:7" s="15" customFormat="1" x14ac:dyDescent="0.25">
      <c r="C123" s="41"/>
      <c r="D123" s="42"/>
      <c r="E123" s="43"/>
      <c r="G123" s="44"/>
    </row>
    <row r="124" spans="2:7" s="15" customFormat="1" x14ac:dyDescent="0.25">
      <c r="C124" s="41"/>
      <c r="D124" s="42"/>
      <c r="E124" s="43"/>
      <c r="G124" s="44"/>
    </row>
    <row r="125" spans="2:7" s="15" customFormat="1" x14ac:dyDescent="0.25">
      <c r="C125" s="41"/>
      <c r="D125" s="42"/>
      <c r="E125" s="43"/>
      <c r="G125" s="44"/>
    </row>
    <row r="126" spans="2:7" s="15" customFormat="1" x14ac:dyDescent="0.25">
      <c r="C126" s="41"/>
      <c r="D126" s="42"/>
      <c r="E126" s="43"/>
      <c r="G126" s="44"/>
    </row>
    <row r="127" spans="2:7" s="15" customFormat="1" x14ac:dyDescent="0.25">
      <c r="C127" s="41"/>
      <c r="D127" s="42"/>
      <c r="E127" s="43"/>
      <c r="G127" s="44"/>
    </row>
    <row r="128" spans="2:7" s="15" customFormat="1" x14ac:dyDescent="0.25">
      <c r="C128" s="41"/>
      <c r="D128" s="42"/>
      <c r="E128" s="43"/>
      <c r="G128" s="44"/>
    </row>
    <row r="129" spans="3:7" s="15" customFormat="1" x14ac:dyDescent="0.25">
      <c r="C129" s="41"/>
      <c r="D129" s="42"/>
      <c r="E129" s="43"/>
      <c r="G129" s="44"/>
    </row>
    <row r="130" spans="3:7" s="15" customFormat="1" x14ac:dyDescent="0.25">
      <c r="C130" s="41"/>
      <c r="D130" s="42"/>
      <c r="E130" s="43"/>
      <c r="G130" s="44"/>
    </row>
    <row r="131" spans="3:7" s="15" customFormat="1" x14ac:dyDescent="0.25">
      <c r="C131" s="41"/>
      <c r="D131" s="42"/>
      <c r="E131" s="43"/>
      <c r="G131" s="44"/>
    </row>
    <row r="132" spans="3:7" s="15" customFormat="1" x14ac:dyDescent="0.25">
      <c r="C132" s="41"/>
      <c r="D132" s="42"/>
      <c r="E132" s="43"/>
      <c r="G132" s="44"/>
    </row>
    <row r="133" spans="3:7" s="15" customFormat="1" x14ac:dyDescent="0.25">
      <c r="C133" s="41"/>
      <c r="D133" s="42"/>
      <c r="E133" s="43"/>
      <c r="G133" s="44"/>
    </row>
    <row r="134" spans="3:7" s="15" customFormat="1" x14ac:dyDescent="0.25">
      <c r="C134" s="41"/>
      <c r="D134" s="42"/>
      <c r="E134" s="43"/>
      <c r="G134" s="44"/>
    </row>
    <row r="135" spans="3:7" s="15" customFormat="1" x14ac:dyDescent="0.25">
      <c r="C135" s="41"/>
      <c r="D135" s="42"/>
      <c r="E135" s="43"/>
      <c r="G135" s="44"/>
    </row>
    <row r="136" spans="3:7" s="15" customFormat="1" x14ac:dyDescent="0.25">
      <c r="C136" s="41"/>
      <c r="D136" s="42"/>
      <c r="E136" s="43"/>
      <c r="G136" s="44"/>
    </row>
    <row r="137" spans="3:7" s="15" customFormat="1" x14ac:dyDescent="0.25">
      <c r="C137" s="41"/>
      <c r="D137" s="42"/>
      <c r="E137" s="43"/>
      <c r="G137" s="44"/>
    </row>
    <row r="138" spans="3:7" s="15" customFormat="1" x14ac:dyDescent="0.25">
      <c r="C138" s="41"/>
      <c r="D138" s="42"/>
      <c r="E138" s="43"/>
      <c r="G138" s="44"/>
    </row>
    <row r="139" spans="3:7" s="15" customFormat="1" x14ac:dyDescent="0.25">
      <c r="C139" s="41"/>
      <c r="D139" s="42"/>
      <c r="E139" s="43"/>
      <c r="G139" s="44"/>
    </row>
    <row r="140" spans="3:7" s="15" customFormat="1" x14ac:dyDescent="0.25">
      <c r="C140" s="41"/>
      <c r="D140" s="42"/>
      <c r="E140" s="43"/>
      <c r="G140" s="44"/>
    </row>
    <row r="141" spans="3:7" s="15" customFormat="1" x14ac:dyDescent="0.25">
      <c r="C141" s="41"/>
      <c r="D141" s="42"/>
      <c r="E141" s="43"/>
      <c r="G141" s="44"/>
    </row>
    <row r="142" spans="3:7" s="15" customFormat="1" x14ac:dyDescent="0.25">
      <c r="C142" s="41"/>
      <c r="D142" s="42"/>
      <c r="E142" s="43"/>
      <c r="G142" s="44"/>
    </row>
    <row r="143" spans="3:7" s="15" customFormat="1" x14ac:dyDescent="0.25">
      <c r="C143" s="41"/>
      <c r="D143" s="42"/>
      <c r="E143" s="43"/>
      <c r="G143" s="44"/>
    </row>
    <row r="144" spans="3:7" s="15" customFormat="1" x14ac:dyDescent="0.25">
      <c r="C144" s="41"/>
      <c r="D144" s="42"/>
      <c r="E144" s="43"/>
      <c r="G144" s="44"/>
    </row>
    <row r="145" spans="3:7" s="15" customFormat="1" x14ac:dyDescent="0.25">
      <c r="C145" s="41"/>
      <c r="D145" s="42"/>
      <c r="E145" s="43"/>
      <c r="G145" s="44"/>
    </row>
    <row r="146" spans="3:7" s="15" customFormat="1" x14ac:dyDescent="0.25">
      <c r="C146" s="41"/>
      <c r="D146" s="42"/>
      <c r="E146" s="43"/>
      <c r="G146" s="44"/>
    </row>
    <row r="147" spans="3:7" s="15" customFormat="1" x14ac:dyDescent="0.25">
      <c r="C147" s="41"/>
      <c r="D147" s="42"/>
      <c r="E147" s="43"/>
      <c r="G147" s="44"/>
    </row>
    <row r="148" spans="3:7" s="15" customFormat="1" x14ac:dyDescent="0.25">
      <c r="C148" s="41"/>
      <c r="D148" s="42"/>
      <c r="E148" s="43"/>
      <c r="G148" s="44"/>
    </row>
    <row r="149" spans="3:7" s="15" customFormat="1" x14ac:dyDescent="0.25">
      <c r="C149" s="41"/>
      <c r="D149" s="42"/>
      <c r="E149" s="43"/>
      <c r="G149" s="44"/>
    </row>
    <row r="150" spans="3:7" s="15" customFormat="1" x14ac:dyDescent="0.25">
      <c r="C150" s="41"/>
      <c r="D150" s="42"/>
      <c r="E150" s="43"/>
      <c r="G150" s="44"/>
    </row>
    <row r="151" spans="3:7" s="15" customFormat="1" x14ac:dyDescent="0.25">
      <c r="C151" s="41"/>
      <c r="D151" s="42"/>
      <c r="E151" s="43"/>
      <c r="G151" s="44"/>
    </row>
    <row r="152" spans="3:7" s="15" customFormat="1" x14ac:dyDescent="0.25">
      <c r="C152" s="41"/>
      <c r="D152" s="42"/>
      <c r="E152" s="43"/>
      <c r="G152" s="44"/>
    </row>
    <row r="153" spans="3:7" s="15" customFormat="1" x14ac:dyDescent="0.25">
      <c r="C153" s="41"/>
      <c r="D153" s="42"/>
      <c r="E153" s="43"/>
      <c r="G153" s="44"/>
    </row>
    <row r="154" spans="3:7" s="15" customFormat="1" x14ac:dyDescent="0.25">
      <c r="C154" s="41"/>
      <c r="D154" s="42"/>
      <c r="E154" s="43"/>
      <c r="G154" s="44"/>
    </row>
    <row r="155" spans="3:7" s="15" customFormat="1" x14ac:dyDescent="0.25">
      <c r="C155" s="41"/>
      <c r="D155" s="42"/>
      <c r="E155" s="43"/>
      <c r="G155" s="44"/>
    </row>
    <row r="156" spans="3:7" s="15" customFormat="1" x14ac:dyDescent="0.25">
      <c r="C156" s="41"/>
      <c r="D156" s="42"/>
      <c r="E156" s="43"/>
      <c r="G156" s="44"/>
    </row>
    <row r="157" spans="3:7" s="15" customFormat="1" x14ac:dyDescent="0.25">
      <c r="C157" s="41"/>
      <c r="D157" s="42"/>
      <c r="E157" s="43"/>
      <c r="G157" s="44"/>
    </row>
    <row r="158" spans="3:7" s="15" customFormat="1" x14ac:dyDescent="0.25">
      <c r="C158" s="41"/>
      <c r="D158" s="42"/>
      <c r="E158" s="43"/>
      <c r="G158" s="44"/>
    </row>
    <row r="159" spans="3:7" s="15" customFormat="1" x14ac:dyDescent="0.25">
      <c r="C159" s="41"/>
      <c r="D159" s="42"/>
      <c r="E159" s="43"/>
      <c r="G159" s="44"/>
    </row>
    <row r="160" spans="3:7" s="15" customFormat="1" x14ac:dyDescent="0.25">
      <c r="C160" s="41"/>
      <c r="D160" s="42"/>
      <c r="E160" s="43"/>
      <c r="G160" s="44"/>
    </row>
    <row r="161" spans="3:7" s="15" customFormat="1" x14ac:dyDescent="0.25">
      <c r="C161" s="41"/>
      <c r="D161" s="42"/>
      <c r="E161" s="43"/>
      <c r="G161" s="44"/>
    </row>
    <row r="162" spans="3:7" s="15" customFormat="1" x14ac:dyDescent="0.25">
      <c r="C162" s="41"/>
      <c r="D162" s="42"/>
      <c r="E162" s="43"/>
      <c r="G162" s="44"/>
    </row>
    <row r="163" spans="3:7" s="15" customFormat="1" x14ac:dyDescent="0.25">
      <c r="C163" s="41"/>
      <c r="D163" s="42"/>
      <c r="E163" s="43"/>
      <c r="G163" s="44"/>
    </row>
    <row r="164" spans="3:7" s="15" customFormat="1" x14ac:dyDescent="0.25">
      <c r="C164" s="41"/>
      <c r="D164" s="42"/>
      <c r="E164" s="43"/>
      <c r="G164" s="44"/>
    </row>
    <row r="165" spans="3:7" s="15" customFormat="1" x14ac:dyDescent="0.25">
      <c r="C165" s="41"/>
      <c r="D165" s="42"/>
      <c r="E165" s="43"/>
      <c r="G165" s="44"/>
    </row>
    <row r="166" spans="3:7" s="15" customFormat="1" x14ac:dyDescent="0.25">
      <c r="C166" s="41"/>
      <c r="D166" s="42"/>
      <c r="E166" s="43"/>
      <c r="G166" s="44"/>
    </row>
    <row r="167" spans="3:7" s="15" customFormat="1" x14ac:dyDescent="0.25">
      <c r="C167" s="41"/>
      <c r="D167" s="42"/>
      <c r="E167" s="43"/>
      <c r="G167" s="44"/>
    </row>
    <row r="168" spans="3:7" s="15" customFormat="1" x14ac:dyDescent="0.25">
      <c r="C168" s="41"/>
      <c r="D168" s="42"/>
      <c r="E168" s="43"/>
      <c r="G168" s="44"/>
    </row>
    <row r="169" spans="3:7" s="15" customFormat="1" x14ac:dyDescent="0.25">
      <c r="C169" s="41"/>
      <c r="D169" s="42"/>
      <c r="E169" s="43"/>
      <c r="G169" s="44"/>
    </row>
    <row r="170" spans="3:7" s="15" customFormat="1" x14ac:dyDescent="0.25">
      <c r="C170" s="41"/>
      <c r="D170" s="42"/>
      <c r="E170" s="43"/>
      <c r="G170" s="44"/>
    </row>
    <row r="171" spans="3:7" s="15" customFormat="1" x14ac:dyDescent="0.25">
      <c r="C171" s="41"/>
      <c r="D171" s="42"/>
      <c r="E171" s="43"/>
      <c r="G171" s="44"/>
    </row>
    <row r="172" spans="3:7" s="15" customFormat="1" x14ac:dyDescent="0.25">
      <c r="C172" s="41"/>
      <c r="D172" s="42"/>
      <c r="E172" s="43"/>
      <c r="G172" s="44"/>
    </row>
    <row r="173" spans="3:7" s="15" customFormat="1" x14ac:dyDescent="0.25">
      <c r="C173" s="41"/>
      <c r="D173" s="42"/>
      <c r="E173" s="43"/>
      <c r="G173" s="44"/>
    </row>
    <row r="174" spans="3:7" s="15" customFormat="1" x14ac:dyDescent="0.25">
      <c r="C174" s="41"/>
      <c r="D174" s="42"/>
      <c r="E174" s="43"/>
      <c r="G174" s="44"/>
    </row>
    <row r="175" spans="3:7" s="15" customFormat="1" x14ac:dyDescent="0.25">
      <c r="C175" s="41"/>
      <c r="D175" s="42"/>
      <c r="E175" s="43"/>
      <c r="G175" s="44"/>
    </row>
    <row r="176" spans="3:7" s="15" customFormat="1" x14ac:dyDescent="0.25">
      <c r="C176" s="41"/>
      <c r="D176" s="42"/>
      <c r="E176" s="43"/>
      <c r="G176" s="44"/>
    </row>
    <row r="177" spans="3:7" s="15" customFormat="1" x14ac:dyDescent="0.25">
      <c r="C177" s="41"/>
      <c r="D177" s="42"/>
      <c r="E177" s="43"/>
      <c r="G177" s="44"/>
    </row>
    <row r="178" spans="3:7" s="15" customFormat="1" x14ac:dyDescent="0.25">
      <c r="C178" s="41"/>
      <c r="D178" s="42"/>
      <c r="E178" s="43"/>
      <c r="G178" s="44"/>
    </row>
    <row r="179" spans="3:7" s="15" customFormat="1" x14ac:dyDescent="0.25">
      <c r="C179" s="41"/>
      <c r="D179" s="42"/>
      <c r="E179" s="43"/>
      <c r="G179" s="44"/>
    </row>
    <row r="180" spans="3:7" s="15" customFormat="1" x14ac:dyDescent="0.25">
      <c r="C180" s="41"/>
      <c r="D180" s="42"/>
      <c r="E180" s="43"/>
      <c r="G180" s="44"/>
    </row>
    <row r="181" spans="3:7" s="15" customFormat="1" x14ac:dyDescent="0.25">
      <c r="C181" s="41"/>
      <c r="D181" s="42"/>
      <c r="E181" s="43"/>
      <c r="G181" s="44"/>
    </row>
    <row r="182" spans="3:7" s="15" customFormat="1" x14ac:dyDescent="0.25">
      <c r="C182" s="41"/>
      <c r="D182" s="42"/>
      <c r="E182" s="43"/>
      <c r="G182" s="44"/>
    </row>
    <row r="183" spans="3:7" s="15" customFormat="1" x14ac:dyDescent="0.25">
      <c r="C183" s="41"/>
      <c r="D183" s="42"/>
      <c r="E183" s="43"/>
      <c r="G183" s="44"/>
    </row>
    <row r="184" spans="3:7" s="15" customFormat="1" x14ac:dyDescent="0.25">
      <c r="C184" s="41"/>
      <c r="D184" s="42"/>
      <c r="E184" s="43"/>
      <c r="G184" s="44"/>
    </row>
    <row r="185" spans="3:7" s="15" customFormat="1" x14ac:dyDescent="0.25">
      <c r="C185" s="41"/>
      <c r="D185" s="42"/>
      <c r="E185" s="43"/>
      <c r="G185" s="44"/>
    </row>
    <row r="186" spans="3:7" s="15" customFormat="1" x14ac:dyDescent="0.25">
      <c r="C186" s="41"/>
      <c r="D186" s="42"/>
      <c r="E186" s="43"/>
      <c r="G186" s="44"/>
    </row>
    <row r="187" spans="3:7" s="15" customFormat="1" x14ac:dyDescent="0.25">
      <c r="C187" s="41"/>
      <c r="D187" s="42"/>
      <c r="E187" s="43"/>
      <c r="G187" s="44"/>
    </row>
    <row r="188" spans="3:7" s="15" customFormat="1" x14ac:dyDescent="0.25">
      <c r="C188" s="41"/>
      <c r="D188" s="42"/>
      <c r="E188" s="43"/>
      <c r="G188" s="44"/>
    </row>
    <row r="189" spans="3:7" s="15" customFormat="1" x14ac:dyDescent="0.25">
      <c r="C189" s="41"/>
      <c r="D189" s="42"/>
      <c r="E189" s="43"/>
      <c r="G189" s="44"/>
    </row>
    <row r="190" spans="3:7" s="15" customFormat="1" x14ac:dyDescent="0.25">
      <c r="C190" s="41"/>
      <c r="D190" s="42"/>
      <c r="E190" s="43"/>
      <c r="G190" s="44"/>
    </row>
    <row r="191" spans="3:7" s="15" customFormat="1" x14ac:dyDescent="0.25">
      <c r="C191" s="41"/>
      <c r="D191" s="42"/>
      <c r="E191" s="43"/>
      <c r="G191" s="44"/>
    </row>
    <row r="192" spans="3:7" s="15" customFormat="1" x14ac:dyDescent="0.25">
      <c r="C192" s="41"/>
      <c r="D192" s="42"/>
      <c r="E192" s="43"/>
      <c r="G192" s="44"/>
    </row>
    <row r="193" spans="3:7" s="15" customFormat="1" x14ac:dyDescent="0.25">
      <c r="C193" s="41"/>
      <c r="D193" s="42"/>
      <c r="E193" s="43"/>
      <c r="G193" s="44"/>
    </row>
    <row r="194" spans="3:7" s="15" customFormat="1" x14ac:dyDescent="0.25">
      <c r="C194" s="41"/>
      <c r="D194" s="42"/>
      <c r="E194" s="43"/>
      <c r="G194" s="44"/>
    </row>
    <row r="195" spans="3:7" s="15" customFormat="1" x14ac:dyDescent="0.25">
      <c r="C195" s="41"/>
      <c r="D195" s="42"/>
      <c r="E195" s="43"/>
      <c r="G195" s="44"/>
    </row>
    <row r="196" spans="3:7" s="15" customFormat="1" x14ac:dyDescent="0.25">
      <c r="C196" s="41"/>
      <c r="D196" s="42"/>
      <c r="E196" s="43"/>
      <c r="G196" s="44"/>
    </row>
    <row r="197" spans="3:7" s="15" customFormat="1" x14ac:dyDescent="0.25">
      <c r="C197" s="41"/>
      <c r="D197" s="42"/>
      <c r="E197" s="43"/>
      <c r="G197" s="44"/>
    </row>
    <row r="198" spans="3:7" s="15" customFormat="1" x14ac:dyDescent="0.25">
      <c r="C198" s="41"/>
      <c r="D198" s="42"/>
      <c r="E198" s="43"/>
      <c r="G198" s="44"/>
    </row>
    <row r="199" spans="3:7" s="15" customFormat="1" x14ac:dyDescent="0.25">
      <c r="C199" s="41"/>
      <c r="D199" s="42"/>
      <c r="E199" s="43"/>
      <c r="G199" s="44"/>
    </row>
    <row r="200" spans="3:7" s="15" customFormat="1" x14ac:dyDescent="0.25">
      <c r="C200" s="41"/>
      <c r="D200" s="42"/>
      <c r="E200" s="43"/>
      <c r="G200" s="44"/>
    </row>
    <row r="201" spans="3:7" s="15" customFormat="1" x14ac:dyDescent="0.25">
      <c r="C201" s="41"/>
      <c r="D201" s="42"/>
      <c r="E201" s="43"/>
      <c r="G201" s="44"/>
    </row>
    <row r="202" spans="3:7" s="15" customFormat="1" x14ac:dyDescent="0.25">
      <c r="C202" s="41"/>
      <c r="D202" s="42"/>
      <c r="E202" s="43"/>
      <c r="G202" s="44"/>
    </row>
    <row r="203" spans="3:7" s="15" customFormat="1" x14ac:dyDescent="0.25">
      <c r="C203" s="41"/>
      <c r="D203" s="42"/>
      <c r="E203" s="43"/>
      <c r="G203" s="44"/>
    </row>
    <row r="204" spans="3:7" s="15" customFormat="1" x14ac:dyDescent="0.25">
      <c r="C204" s="41"/>
      <c r="D204" s="42"/>
      <c r="E204" s="43"/>
      <c r="G204" s="44"/>
    </row>
    <row r="205" spans="3:7" s="15" customFormat="1" x14ac:dyDescent="0.25">
      <c r="C205" s="41"/>
      <c r="D205" s="42"/>
      <c r="E205" s="43"/>
      <c r="G205" s="44"/>
    </row>
    <row r="206" spans="3:7" s="15" customFormat="1" x14ac:dyDescent="0.25">
      <c r="C206" s="41"/>
      <c r="D206" s="42"/>
      <c r="E206" s="43"/>
      <c r="G206" s="44"/>
    </row>
    <row r="207" spans="3:7" s="15" customFormat="1" x14ac:dyDescent="0.25">
      <c r="C207" s="41"/>
      <c r="D207" s="42"/>
      <c r="E207" s="43"/>
      <c r="G207" s="44"/>
    </row>
    <row r="208" spans="3:7" s="15" customFormat="1" x14ac:dyDescent="0.25">
      <c r="C208" s="41"/>
      <c r="D208" s="42"/>
      <c r="E208" s="43"/>
      <c r="G208" s="44"/>
    </row>
    <row r="209" spans="3:7" s="15" customFormat="1" x14ac:dyDescent="0.25">
      <c r="C209" s="41"/>
      <c r="D209" s="42"/>
      <c r="E209" s="43"/>
      <c r="G209" s="44"/>
    </row>
    <row r="210" spans="3:7" s="15" customFormat="1" x14ac:dyDescent="0.25">
      <c r="C210" s="41"/>
      <c r="D210" s="42"/>
      <c r="E210" s="43"/>
      <c r="G210" s="44"/>
    </row>
    <row r="211" spans="3:7" s="15" customFormat="1" x14ac:dyDescent="0.25">
      <c r="C211" s="41"/>
      <c r="D211" s="42"/>
      <c r="E211" s="43"/>
      <c r="G211" s="44"/>
    </row>
    <row r="212" spans="3:7" s="15" customFormat="1" x14ac:dyDescent="0.25">
      <c r="C212" s="41"/>
      <c r="D212" s="42"/>
      <c r="E212" s="43"/>
      <c r="G212" s="44"/>
    </row>
    <row r="213" spans="3:7" s="15" customFormat="1" x14ac:dyDescent="0.25">
      <c r="C213" s="41"/>
      <c r="D213" s="42"/>
      <c r="E213" s="43"/>
      <c r="G213" s="44"/>
    </row>
    <row r="214" spans="3:7" s="15" customFormat="1" x14ac:dyDescent="0.25">
      <c r="C214" s="41"/>
      <c r="D214" s="42"/>
      <c r="E214" s="43"/>
      <c r="G214" s="44"/>
    </row>
    <row r="215" spans="3:7" s="15" customFormat="1" x14ac:dyDescent="0.25">
      <c r="C215" s="41"/>
      <c r="D215" s="42"/>
      <c r="E215" s="43"/>
      <c r="G215" s="44"/>
    </row>
    <row r="216" spans="3:7" s="15" customFormat="1" x14ac:dyDescent="0.25">
      <c r="C216" s="41"/>
      <c r="D216" s="42"/>
      <c r="E216" s="43"/>
      <c r="G216" s="44"/>
    </row>
    <row r="217" spans="3:7" s="15" customFormat="1" x14ac:dyDescent="0.25">
      <c r="C217" s="41"/>
      <c r="D217" s="42"/>
      <c r="E217" s="43"/>
      <c r="G217" s="44"/>
    </row>
    <row r="218" spans="3:7" s="15" customFormat="1" x14ac:dyDescent="0.25">
      <c r="C218" s="41"/>
      <c r="D218" s="42"/>
      <c r="E218" s="43"/>
      <c r="G218" s="44"/>
    </row>
    <row r="219" spans="3:7" s="15" customFormat="1" x14ac:dyDescent="0.25">
      <c r="C219" s="41"/>
      <c r="D219" s="42"/>
      <c r="E219" s="43"/>
      <c r="G219" s="44"/>
    </row>
    <row r="220" spans="3:7" s="15" customFormat="1" x14ac:dyDescent="0.25">
      <c r="C220" s="41"/>
      <c r="D220" s="42"/>
      <c r="E220" s="43"/>
      <c r="G220" s="44"/>
    </row>
    <row r="221" spans="3:7" s="15" customFormat="1" x14ac:dyDescent="0.25">
      <c r="C221" s="41"/>
      <c r="D221" s="42"/>
      <c r="E221" s="43"/>
      <c r="G221" s="44"/>
    </row>
    <row r="222" spans="3:7" s="15" customFormat="1" x14ac:dyDescent="0.25">
      <c r="C222" s="41"/>
      <c r="D222" s="42"/>
      <c r="E222" s="43"/>
      <c r="G222" s="44"/>
    </row>
    <row r="223" spans="3:7" s="15" customFormat="1" x14ac:dyDescent="0.25">
      <c r="C223" s="41"/>
      <c r="D223" s="42"/>
      <c r="E223" s="43"/>
      <c r="G223" s="44"/>
    </row>
    <row r="224" spans="3:7" s="15" customFormat="1" x14ac:dyDescent="0.25">
      <c r="C224" s="41"/>
      <c r="D224" s="42"/>
      <c r="E224" s="43"/>
      <c r="G224" s="44"/>
    </row>
    <row r="225" spans="3:7" s="15" customFormat="1" x14ac:dyDescent="0.25">
      <c r="C225" s="41"/>
      <c r="D225" s="42"/>
      <c r="E225" s="43"/>
      <c r="G225" s="44"/>
    </row>
    <row r="226" spans="3:7" s="15" customFormat="1" x14ac:dyDescent="0.25">
      <c r="C226" s="41"/>
      <c r="D226" s="42"/>
      <c r="E226" s="43"/>
      <c r="G226" s="44"/>
    </row>
    <row r="227" spans="3:7" s="15" customFormat="1" x14ac:dyDescent="0.25">
      <c r="C227" s="41"/>
      <c r="D227" s="42"/>
      <c r="E227" s="43"/>
      <c r="G227" s="44"/>
    </row>
    <row r="228" spans="3:7" s="15" customFormat="1" x14ac:dyDescent="0.25">
      <c r="C228" s="41"/>
      <c r="D228" s="42"/>
      <c r="E228" s="43"/>
      <c r="G228" s="44"/>
    </row>
    <row r="229" spans="3:7" s="15" customFormat="1" x14ac:dyDescent="0.25">
      <c r="C229" s="41"/>
      <c r="D229" s="42"/>
      <c r="E229" s="43"/>
      <c r="G229" s="44"/>
    </row>
    <row r="230" spans="3:7" s="15" customFormat="1" x14ac:dyDescent="0.25">
      <c r="C230" s="41"/>
      <c r="D230" s="42"/>
      <c r="E230" s="43"/>
      <c r="G230" s="44"/>
    </row>
    <row r="231" spans="3:7" s="15" customFormat="1" x14ac:dyDescent="0.25">
      <c r="C231" s="41"/>
      <c r="D231" s="42"/>
      <c r="E231" s="43"/>
      <c r="G231" s="44"/>
    </row>
    <row r="232" spans="3:7" s="15" customFormat="1" x14ac:dyDescent="0.25">
      <c r="C232" s="41"/>
      <c r="D232" s="42"/>
      <c r="E232" s="43"/>
      <c r="G232" s="44"/>
    </row>
    <row r="233" spans="3:7" s="15" customFormat="1" x14ac:dyDescent="0.25">
      <c r="C233" s="41"/>
      <c r="D233" s="42"/>
      <c r="E233" s="43"/>
      <c r="G233" s="44"/>
    </row>
    <row r="234" spans="3:7" s="15" customFormat="1" x14ac:dyDescent="0.25">
      <c r="C234" s="41"/>
      <c r="D234" s="42"/>
      <c r="E234" s="43"/>
      <c r="G234" s="44"/>
    </row>
    <row r="235" spans="3:7" s="15" customFormat="1" x14ac:dyDescent="0.25">
      <c r="C235" s="41"/>
      <c r="D235" s="42"/>
      <c r="E235" s="43"/>
      <c r="G235" s="44"/>
    </row>
    <row r="236" spans="3:7" s="15" customFormat="1" x14ac:dyDescent="0.25">
      <c r="C236" s="41"/>
      <c r="D236" s="42"/>
      <c r="E236" s="43"/>
      <c r="G236" s="44"/>
    </row>
    <row r="237" spans="3:7" s="15" customFormat="1" x14ac:dyDescent="0.25">
      <c r="C237" s="41"/>
      <c r="D237" s="42"/>
      <c r="E237" s="43"/>
      <c r="G237" s="44"/>
    </row>
    <row r="238" spans="3:7" s="15" customFormat="1" x14ac:dyDescent="0.25">
      <c r="C238" s="41"/>
      <c r="D238" s="42"/>
      <c r="E238" s="43"/>
      <c r="G238" s="44"/>
    </row>
    <row r="239" spans="3:7" s="15" customFormat="1" x14ac:dyDescent="0.25">
      <c r="C239" s="41"/>
      <c r="D239" s="42"/>
      <c r="E239" s="43"/>
      <c r="G239" s="44"/>
    </row>
    <row r="240" spans="3:7" s="15" customFormat="1" x14ac:dyDescent="0.25">
      <c r="C240" s="41"/>
      <c r="D240" s="42"/>
      <c r="E240" s="43"/>
      <c r="G240" s="44"/>
    </row>
    <row r="241" spans="3:7" s="15" customFormat="1" x14ac:dyDescent="0.25">
      <c r="C241" s="41"/>
      <c r="D241" s="42"/>
      <c r="E241" s="43"/>
      <c r="G241" s="44"/>
    </row>
    <row r="242" spans="3:7" s="15" customFormat="1" x14ac:dyDescent="0.25">
      <c r="C242" s="41"/>
      <c r="D242" s="42"/>
      <c r="E242" s="43"/>
      <c r="G242" s="44"/>
    </row>
    <row r="243" spans="3:7" s="15" customFormat="1" x14ac:dyDescent="0.25">
      <c r="C243" s="41"/>
      <c r="D243" s="42"/>
      <c r="E243" s="43"/>
      <c r="G243" s="44"/>
    </row>
    <row r="244" spans="3:7" s="15" customFormat="1" x14ac:dyDescent="0.25">
      <c r="C244" s="41"/>
      <c r="D244" s="42"/>
      <c r="E244" s="43"/>
      <c r="G244" s="44"/>
    </row>
    <row r="245" spans="3:7" s="15" customFormat="1" x14ac:dyDescent="0.25">
      <c r="C245" s="41"/>
      <c r="D245" s="42"/>
      <c r="E245" s="43"/>
      <c r="G245" s="44"/>
    </row>
    <row r="246" spans="3:7" s="15" customFormat="1" x14ac:dyDescent="0.25">
      <c r="C246" s="41"/>
      <c r="D246" s="42"/>
      <c r="E246" s="43"/>
      <c r="G246" s="44"/>
    </row>
    <row r="247" spans="3:7" s="15" customFormat="1" x14ac:dyDescent="0.25">
      <c r="C247" s="41"/>
      <c r="D247" s="42"/>
      <c r="E247" s="43"/>
      <c r="G247" s="44"/>
    </row>
    <row r="248" spans="3:7" s="15" customFormat="1" x14ac:dyDescent="0.25">
      <c r="C248" s="41"/>
      <c r="D248" s="42"/>
      <c r="E248" s="43"/>
      <c r="G248" s="44"/>
    </row>
    <row r="249" spans="3:7" s="15" customFormat="1" x14ac:dyDescent="0.25">
      <c r="C249" s="41"/>
      <c r="D249" s="42"/>
      <c r="E249" s="43"/>
      <c r="G249" s="44"/>
    </row>
    <row r="250" spans="3:7" s="15" customFormat="1" x14ac:dyDescent="0.25">
      <c r="C250" s="41"/>
      <c r="D250" s="42"/>
      <c r="E250" s="43"/>
      <c r="G250" s="44"/>
    </row>
    <row r="251" spans="3:7" s="15" customFormat="1" x14ac:dyDescent="0.25">
      <c r="C251" s="41"/>
      <c r="D251" s="42"/>
      <c r="E251" s="43"/>
      <c r="G251" s="44"/>
    </row>
    <row r="252" spans="3:7" s="15" customFormat="1" x14ac:dyDescent="0.25">
      <c r="C252" s="41"/>
      <c r="D252" s="42"/>
      <c r="E252" s="43"/>
      <c r="G252" s="44"/>
    </row>
    <row r="253" spans="3:7" s="15" customFormat="1" x14ac:dyDescent="0.25">
      <c r="C253" s="41"/>
      <c r="D253" s="42"/>
      <c r="E253" s="43"/>
      <c r="G253" s="44"/>
    </row>
    <row r="254" spans="3:7" s="15" customFormat="1" x14ac:dyDescent="0.25">
      <c r="C254" s="41"/>
      <c r="D254" s="42"/>
      <c r="E254" s="43"/>
      <c r="G254" s="44"/>
    </row>
    <row r="255" spans="3:7" s="15" customFormat="1" x14ac:dyDescent="0.25">
      <c r="C255" s="41"/>
      <c r="D255" s="42"/>
      <c r="E255" s="43"/>
      <c r="G255" s="44"/>
    </row>
    <row r="256" spans="3:7" s="15" customFormat="1" x14ac:dyDescent="0.25">
      <c r="C256" s="41"/>
      <c r="D256" s="42"/>
      <c r="E256" s="43"/>
      <c r="G256" s="44"/>
    </row>
    <row r="257" spans="3:7" s="15" customFormat="1" x14ac:dyDescent="0.25">
      <c r="C257" s="41"/>
      <c r="D257" s="42"/>
      <c r="E257" s="43"/>
      <c r="G257" s="44"/>
    </row>
    <row r="258" spans="3:7" s="15" customFormat="1" x14ac:dyDescent="0.25">
      <c r="C258" s="41"/>
      <c r="D258" s="42"/>
      <c r="E258" s="43"/>
      <c r="G258" s="44"/>
    </row>
    <row r="259" spans="3:7" s="15" customFormat="1" x14ac:dyDescent="0.25">
      <c r="C259" s="41"/>
      <c r="D259" s="42"/>
      <c r="E259" s="43"/>
      <c r="G259" s="44"/>
    </row>
    <row r="260" spans="3:7" s="15" customFormat="1" x14ac:dyDescent="0.25">
      <c r="C260" s="41"/>
      <c r="D260" s="42"/>
      <c r="E260" s="43"/>
      <c r="G260" s="44"/>
    </row>
    <row r="261" spans="3:7" s="15" customFormat="1" x14ac:dyDescent="0.25">
      <c r="C261" s="41"/>
      <c r="D261" s="42"/>
      <c r="E261" s="43"/>
      <c r="G261" s="44"/>
    </row>
    <row r="262" spans="3:7" s="15" customFormat="1" x14ac:dyDescent="0.25">
      <c r="C262" s="41"/>
      <c r="D262" s="42"/>
      <c r="E262" s="43"/>
      <c r="G262" s="44"/>
    </row>
    <row r="263" spans="3:7" s="15" customFormat="1" x14ac:dyDescent="0.25">
      <c r="C263" s="41"/>
      <c r="D263" s="42"/>
      <c r="E263" s="43"/>
      <c r="G263" s="44"/>
    </row>
    <row r="264" spans="3:7" s="15" customFormat="1" x14ac:dyDescent="0.25">
      <c r="C264" s="41"/>
      <c r="D264" s="42"/>
      <c r="E264" s="43"/>
      <c r="G264" s="44"/>
    </row>
    <row r="265" spans="3:7" s="15" customFormat="1" x14ac:dyDescent="0.25">
      <c r="C265" s="41"/>
      <c r="D265" s="42"/>
      <c r="E265" s="43"/>
      <c r="G265" s="44"/>
    </row>
    <row r="266" spans="3:7" s="15" customFormat="1" x14ac:dyDescent="0.25">
      <c r="C266" s="41"/>
      <c r="D266" s="42"/>
      <c r="E266" s="43"/>
      <c r="G266" s="44"/>
    </row>
    <row r="267" spans="3:7" s="15" customFormat="1" x14ac:dyDescent="0.25">
      <c r="C267" s="41"/>
      <c r="D267" s="42"/>
      <c r="E267" s="43"/>
      <c r="G267" s="44"/>
    </row>
    <row r="268" spans="3:7" s="15" customFormat="1" x14ac:dyDescent="0.25">
      <c r="C268" s="41"/>
      <c r="D268" s="42"/>
      <c r="E268" s="43"/>
      <c r="G268" s="44"/>
    </row>
    <row r="269" spans="3:7" s="15" customFormat="1" x14ac:dyDescent="0.25">
      <c r="C269" s="41"/>
      <c r="D269" s="42"/>
      <c r="E269" s="43"/>
      <c r="G269" s="44"/>
    </row>
    <row r="270" spans="3:7" s="15" customFormat="1" x14ac:dyDescent="0.25">
      <c r="C270" s="41"/>
      <c r="D270" s="42"/>
      <c r="E270" s="43"/>
      <c r="G270" s="44"/>
    </row>
    <row r="271" spans="3:7" s="15" customFormat="1" x14ac:dyDescent="0.25">
      <c r="C271" s="41"/>
      <c r="D271" s="42"/>
      <c r="E271" s="43"/>
      <c r="G271" s="44"/>
    </row>
    <row r="272" spans="3:7" s="15" customFormat="1" x14ac:dyDescent="0.25">
      <c r="C272" s="41"/>
      <c r="D272" s="42"/>
      <c r="E272" s="43"/>
      <c r="G272" s="44"/>
    </row>
    <row r="273" spans="3:7" s="15" customFormat="1" x14ac:dyDescent="0.25">
      <c r="C273" s="41"/>
      <c r="D273" s="42"/>
      <c r="E273" s="43"/>
      <c r="G273" s="44"/>
    </row>
    <row r="274" spans="3:7" s="15" customFormat="1" x14ac:dyDescent="0.25">
      <c r="C274" s="41"/>
      <c r="D274" s="42"/>
      <c r="E274" s="43"/>
      <c r="G274" s="44"/>
    </row>
    <row r="275" spans="3:7" s="15" customFormat="1" x14ac:dyDescent="0.25">
      <c r="C275" s="41"/>
      <c r="D275" s="42"/>
      <c r="E275" s="43"/>
      <c r="G275" s="44"/>
    </row>
    <row r="276" spans="3:7" s="15" customFormat="1" x14ac:dyDescent="0.25">
      <c r="C276" s="41"/>
      <c r="D276" s="42"/>
      <c r="E276" s="43"/>
      <c r="G276" s="44"/>
    </row>
    <row r="277" spans="3:7" s="15" customFormat="1" x14ac:dyDescent="0.25">
      <c r="C277" s="41"/>
      <c r="D277" s="42"/>
      <c r="E277" s="43"/>
      <c r="G277" s="44"/>
    </row>
    <row r="278" spans="3:7" s="15" customFormat="1" x14ac:dyDescent="0.25">
      <c r="C278" s="41"/>
      <c r="D278" s="42"/>
      <c r="E278" s="43"/>
      <c r="G278" s="44"/>
    </row>
    <row r="279" spans="3:7" s="15" customFormat="1" x14ac:dyDescent="0.25">
      <c r="C279" s="41"/>
      <c r="D279" s="42"/>
      <c r="E279" s="43"/>
      <c r="G279" s="44"/>
    </row>
    <row r="280" spans="3:7" s="15" customFormat="1" x14ac:dyDescent="0.25">
      <c r="C280" s="41"/>
      <c r="D280" s="42"/>
      <c r="E280" s="43"/>
      <c r="G280" s="44"/>
    </row>
    <row r="281" spans="3:7" s="15" customFormat="1" x14ac:dyDescent="0.25">
      <c r="C281" s="41"/>
      <c r="D281" s="42"/>
      <c r="E281" s="43"/>
      <c r="G281" s="44"/>
    </row>
    <row r="282" spans="3:7" s="15" customFormat="1" x14ac:dyDescent="0.25">
      <c r="C282" s="41"/>
      <c r="D282" s="42"/>
      <c r="E282" s="43"/>
      <c r="G282" s="44"/>
    </row>
    <row r="283" spans="3:7" s="15" customFormat="1" x14ac:dyDescent="0.25">
      <c r="C283" s="41"/>
      <c r="D283" s="42"/>
      <c r="E283" s="43"/>
      <c r="G283" s="44"/>
    </row>
    <row r="284" spans="3:7" s="15" customFormat="1" x14ac:dyDescent="0.25">
      <c r="C284" s="41"/>
      <c r="D284" s="42"/>
      <c r="E284" s="43"/>
      <c r="G284" s="44"/>
    </row>
    <row r="285" spans="3:7" s="15" customFormat="1" x14ac:dyDescent="0.25">
      <c r="C285" s="41"/>
      <c r="D285" s="42"/>
      <c r="E285" s="43"/>
      <c r="G285" s="44"/>
    </row>
    <row r="286" spans="3:7" s="15" customFormat="1" x14ac:dyDescent="0.25">
      <c r="C286" s="41"/>
      <c r="D286" s="42"/>
      <c r="E286" s="43"/>
      <c r="G286" s="44"/>
    </row>
    <row r="287" spans="3:7" s="15" customFormat="1" x14ac:dyDescent="0.25">
      <c r="C287" s="41"/>
      <c r="D287" s="42"/>
      <c r="E287" s="43"/>
      <c r="G287" s="44"/>
    </row>
    <row r="288" spans="3:7" s="15" customFormat="1" x14ac:dyDescent="0.25">
      <c r="C288" s="41"/>
      <c r="D288" s="42"/>
      <c r="E288" s="43"/>
      <c r="G288" s="44"/>
    </row>
    <row r="289" spans="3:7" s="15" customFormat="1" x14ac:dyDescent="0.25">
      <c r="C289" s="41"/>
      <c r="D289" s="42"/>
      <c r="E289" s="43"/>
      <c r="G289" s="44"/>
    </row>
    <row r="290" spans="3:7" s="15" customFormat="1" x14ac:dyDescent="0.25">
      <c r="C290" s="41"/>
      <c r="D290" s="42"/>
      <c r="E290" s="43"/>
      <c r="G290" s="44"/>
    </row>
    <row r="291" spans="3:7" s="15" customFormat="1" x14ac:dyDescent="0.25">
      <c r="C291" s="41"/>
      <c r="D291" s="42"/>
      <c r="E291" s="43"/>
      <c r="G291" s="44"/>
    </row>
    <row r="292" spans="3:7" s="15" customFormat="1" x14ac:dyDescent="0.25">
      <c r="C292" s="41"/>
      <c r="D292" s="42"/>
      <c r="E292" s="43"/>
      <c r="G292" s="44"/>
    </row>
    <row r="293" spans="3:7" s="15" customFormat="1" x14ac:dyDescent="0.25">
      <c r="C293" s="41"/>
      <c r="D293" s="42"/>
      <c r="E293" s="43"/>
      <c r="G293" s="44"/>
    </row>
    <row r="294" spans="3:7" s="15" customFormat="1" x14ac:dyDescent="0.25">
      <c r="C294" s="41"/>
      <c r="D294" s="42"/>
      <c r="E294" s="43"/>
      <c r="G294" s="44"/>
    </row>
    <row r="295" spans="3:7" s="15" customFormat="1" x14ac:dyDescent="0.25">
      <c r="C295" s="41"/>
      <c r="D295" s="42"/>
      <c r="E295" s="43"/>
      <c r="G295" s="44"/>
    </row>
    <row r="296" spans="3:7" s="15" customFormat="1" x14ac:dyDescent="0.25">
      <c r="C296" s="41"/>
      <c r="D296" s="42"/>
      <c r="E296" s="43"/>
      <c r="G296" s="44"/>
    </row>
    <row r="297" spans="3:7" s="15" customFormat="1" x14ac:dyDescent="0.25">
      <c r="C297" s="41"/>
      <c r="D297" s="42"/>
      <c r="E297" s="43"/>
      <c r="G297" s="44"/>
    </row>
    <row r="298" spans="3:7" s="15" customFormat="1" x14ac:dyDescent="0.25">
      <c r="C298" s="41"/>
      <c r="D298" s="42"/>
      <c r="E298" s="43"/>
      <c r="G298" s="44"/>
    </row>
    <row r="299" spans="3:7" s="15" customFormat="1" x14ac:dyDescent="0.25">
      <c r="C299" s="41"/>
      <c r="D299" s="42"/>
      <c r="E299" s="43"/>
      <c r="G299" s="44"/>
    </row>
    <row r="300" spans="3:7" s="15" customFormat="1" x14ac:dyDescent="0.25">
      <c r="C300" s="41"/>
      <c r="D300" s="42"/>
      <c r="E300" s="43"/>
      <c r="G300" s="44"/>
    </row>
    <row r="301" spans="3:7" s="15" customFormat="1" x14ac:dyDescent="0.25">
      <c r="C301" s="41"/>
      <c r="D301" s="42"/>
      <c r="E301" s="43"/>
      <c r="G301" s="44"/>
    </row>
    <row r="302" spans="3:7" s="15" customFormat="1" x14ac:dyDescent="0.25">
      <c r="C302" s="41"/>
      <c r="D302" s="42"/>
      <c r="E302" s="43"/>
      <c r="G302" s="44"/>
    </row>
    <row r="303" spans="3:7" s="15" customFormat="1" x14ac:dyDescent="0.25">
      <c r="C303" s="41"/>
      <c r="D303" s="42"/>
      <c r="E303" s="43"/>
      <c r="G303" s="44"/>
    </row>
    <row r="304" spans="3:7" s="15" customFormat="1" x14ac:dyDescent="0.25">
      <c r="C304" s="41"/>
      <c r="D304" s="42"/>
      <c r="E304" s="43"/>
      <c r="G304" s="44"/>
    </row>
    <row r="305" spans="3:7" s="15" customFormat="1" x14ac:dyDescent="0.25">
      <c r="C305" s="41"/>
      <c r="D305" s="42"/>
      <c r="E305" s="43"/>
      <c r="G305" s="44"/>
    </row>
    <row r="306" spans="3:7" s="15" customFormat="1" x14ac:dyDescent="0.25">
      <c r="C306" s="41"/>
      <c r="D306" s="42"/>
      <c r="E306" s="43"/>
      <c r="G306" s="44"/>
    </row>
    <row r="307" spans="3:7" s="15" customFormat="1" x14ac:dyDescent="0.25">
      <c r="C307" s="41"/>
      <c r="D307" s="42"/>
      <c r="E307" s="43"/>
      <c r="G307" s="44"/>
    </row>
    <row r="308" spans="3:7" s="15" customFormat="1" x14ac:dyDescent="0.25">
      <c r="C308" s="41"/>
      <c r="D308" s="42"/>
      <c r="E308" s="43"/>
      <c r="G308" s="44"/>
    </row>
    <row r="309" spans="3:7" s="15" customFormat="1" x14ac:dyDescent="0.25">
      <c r="C309" s="41"/>
      <c r="D309" s="42"/>
      <c r="E309" s="43"/>
      <c r="G309" s="44"/>
    </row>
    <row r="310" spans="3:7" s="15" customFormat="1" x14ac:dyDescent="0.25">
      <c r="C310" s="41"/>
      <c r="D310" s="42"/>
      <c r="E310" s="43"/>
      <c r="G310" s="44"/>
    </row>
    <row r="311" spans="3:7" s="15" customFormat="1" x14ac:dyDescent="0.25">
      <c r="C311" s="41"/>
      <c r="D311" s="42"/>
      <c r="E311" s="43"/>
      <c r="G311" s="44"/>
    </row>
    <row r="312" spans="3:7" s="15" customFormat="1" x14ac:dyDescent="0.25">
      <c r="C312" s="41"/>
      <c r="D312" s="42"/>
      <c r="E312" s="43"/>
      <c r="G312" s="44"/>
    </row>
    <row r="313" spans="3:7" s="15" customFormat="1" x14ac:dyDescent="0.25">
      <c r="C313" s="41"/>
      <c r="D313" s="42"/>
      <c r="E313" s="43"/>
      <c r="G313" s="44"/>
    </row>
    <row r="314" spans="3:7" s="15" customFormat="1" x14ac:dyDescent="0.25">
      <c r="C314" s="41"/>
      <c r="D314" s="42"/>
      <c r="E314" s="43"/>
      <c r="G314" s="44"/>
    </row>
    <row r="315" spans="3:7" s="15" customFormat="1" x14ac:dyDescent="0.25">
      <c r="C315" s="41"/>
      <c r="D315" s="42"/>
      <c r="E315" s="43"/>
      <c r="G315" s="44"/>
    </row>
    <row r="316" spans="3:7" s="15" customFormat="1" x14ac:dyDescent="0.25">
      <c r="C316" s="41"/>
      <c r="D316" s="42"/>
      <c r="E316" s="43"/>
      <c r="G316" s="44"/>
    </row>
    <row r="317" spans="3:7" s="15" customFormat="1" x14ac:dyDescent="0.25">
      <c r="C317" s="41"/>
      <c r="D317" s="42"/>
      <c r="E317" s="43"/>
      <c r="G317" s="44"/>
    </row>
    <row r="318" spans="3:7" s="15" customFormat="1" x14ac:dyDescent="0.25">
      <c r="C318" s="41"/>
      <c r="D318" s="42"/>
      <c r="E318" s="43"/>
      <c r="G318" s="44"/>
    </row>
    <row r="319" spans="3:7" s="15" customFormat="1" x14ac:dyDescent="0.25">
      <c r="C319" s="41"/>
      <c r="D319" s="42"/>
      <c r="E319" s="43"/>
      <c r="G319" s="44"/>
    </row>
    <row r="320" spans="3:7" s="15" customFormat="1" x14ac:dyDescent="0.25">
      <c r="C320" s="41"/>
      <c r="D320" s="42"/>
      <c r="E320" s="43"/>
      <c r="G320" s="44"/>
    </row>
    <row r="321" spans="3:7" s="15" customFormat="1" x14ac:dyDescent="0.25">
      <c r="C321" s="41"/>
      <c r="D321" s="42"/>
      <c r="E321" s="43"/>
      <c r="G321" s="44"/>
    </row>
    <row r="322" spans="3:7" s="15" customFormat="1" x14ac:dyDescent="0.25">
      <c r="C322" s="41"/>
      <c r="D322" s="42"/>
      <c r="E322" s="43"/>
      <c r="G322" s="44"/>
    </row>
    <row r="323" spans="3:7" s="15" customFormat="1" x14ac:dyDescent="0.25">
      <c r="C323" s="41"/>
      <c r="D323" s="42"/>
      <c r="E323" s="43"/>
      <c r="G323" s="44"/>
    </row>
    <row r="324" spans="3:7" s="15" customFormat="1" x14ac:dyDescent="0.25">
      <c r="C324" s="41"/>
      <c r="D324" s="42"/>
      <c r="E324" s="43"/>
      <c r="G324" s="44"/>
    </row>
    <row r="325" spans="3:7" s="15" customFormat="1" x14ac:dyDescent="0.25">
      <c r="C325" s="41"/>
      <c r="D325" s="42"/>
      <c r="E325" s="43"/>
      <c r="G325" s="44"/>
    </row>
    <row r="326" spans="3:7" s="15" customFormat="1" x14ac:dyDescent="0.25">
      <c r="C326" s="41"/>
      <c r="D326" s="42"/>
      <c r="E326" s="43"/>
      <c r="G326" s="44"/>
    </row>
    <row r="327" spans="3:7" s="15" customFormat="1" x14ac:dyDescent="0.25">
      <c r="C327" s="41"/>
      <c r="D327" s="42"/>
      <c r="E327" s="43"/>
      <c r="G327" s="44"/>
    </row>
    <row r="328" spans="3:7" s="15" customFormat="1" x14ac:dyDescent="0.25">
      <c r="C328" s="41"/>
      <c r="D328" s="42"/>
      <c r="E328" s="43"/>
      <c r="G328" s="44"/>
    </row>
    <row r="329" spans="3:7" s="15" customFormat="1" x14ac:dyDescent="0.25">
      <c r="C329" s="41"/>
      <c r="D329" s="42"/>
      <c r="E329" s="43"/>
      <c r="G329" s="44"/>
    </row>
    <row r="330" spans="3:7" s="15" customFormat="1" x14ac:dyDescent="0.25">
      <c r="C330" s="41"/>
      <c r="D330" s="42"/>
      <c r="E330" s="43"/>
      <c r="G330" s="44"/>
    </row>
    <row r="331" spans="3:7" s="15" customFormat="1" x14ac:dyDescent="0.25">
      <c r="C331" s="41"/>
      <c r="D331" s="42"/>
      <c r="E331" s="43"/>
      <c r="G331" s="44"/>
    </row>
    <row r="332" spans="3:7" s="15" customFormat="1" x14ac:dyDescent="0.25">
      <c r="C332" s="41"/>
      <c r="D332" s="42"/>
      <c r="E332" s="43"/>
      <c r="G332" s="44"/>
    </row>
    <row r="333" spans="3:7" s="15" customFormat="1" x14ac:dyDescent="0.25">
      <c r="C333" s="41"/>
      <c r="D333" s="42"/>
      <c r="E333" s="43"/>
      <c r="G333" s="44"/>
    </row>
    <row r="334" spans="3:7" s="15" customFormat="1" x14ac:dyDescent="0.25">
      <c r="C334" s="41"/>
      <c r="D334" s="42"/>
      <c r="E334" s="43"/>
      <c r="G334" s="44"/>
    </row>
    <row r="335" spans="3:7" s="15" customFormat="1" x14ac:dyDescent="0.25">
      <c r="C335" s="41"/>
      <c r="D335" s="42"/>
      <c r="E335" s="43"/>
      <c r="G335" s="44"/>
    </row>
    <row r="336" spans="3:7" s="15" customFormat="1" x14ac:dyDescent="0.25">
      <c r="C336" s="41"/>
      <c r="D336" s="42"/>
      <c r="E336" s="43"/>
      <c r="G336" s="44"/>
    </row>
    <row r="337" spans="3:7" s="15" customFormat="1" x14ac:dyDescent="0.25">
      <c r="C337" s="41"/>
      <c r="D337" s="42"/>
      <c r="E337" s="43"/>
      <c r="G337" s="44"/>
    </row>
    <row r="338" spans="3:7" s="15" customFormat="1" x14ac:dyDescent="0.25">
      <c r="C338" s="41"/>
      <c r="D338" s="42"/>
      <c r="E338" s="43"/>
      <c r="G338" s="44"/>
    </row>
    <row r="339" spans="3:7" s="15" customFormat="1" x14ac:dyDescent="0.25">
      <c r="C339" s="41"/>
      <c r="D339" s="42"/>
      <c r="E339" s="43"/>
      <c r="G339" s="44"/>
    </row>
    <row r="340" spans="3:7" s="15" customFormat="1" x14ac:dyDescent="0.25">
      <c r="C340" s="41"/>
      <c r="D340" s="42"/>
      <c r="E340" s="43"/>
      <c r="G340" s="44"/>
    </row>
    <row r="341" spans="3:7" s="15" customFormat="1" x14ac:dyDescent="0.25">
      <c r="C341" s="41"/>
      <c r="D341" s="42"/>
      <c r="E341" s="43"/>
      <c r="G341" s="44"/>
    </row>
    <row r="342" spans="3:7" s="15" customFormat="1" x14ac:dyDescent="0.25">
      <c r="C342" s="41"/>
      <c r="D342" s="42"/>
      <c r="E342" s="43"/>
      <c r="G342" s="44"/>
    </row>
    <row r="343" spans="3:7" s="15" customFormat="1" x14ac:dyDescent="0.25">
      <c r="C343" s="41"/>
      <c r="D343" s="42"/>
      <c r="E343" s="43"/>
      <c r="G343" s="44"/>
    </row>
    <row r="344" spans="3:7" s="15" customFormat="1" x14ac:dyDescent="0.25">
      <c r="C344" s="41"/>
      <c r="D344" s="42"/>
      <c r="E344" s="43"/>
      <c r="G344" s="44"/>
    </row>
    <row r="345" spans="3:7" s="15" customFormat="1" x14ac:dyDescent="0.25">
      <c r="C345" s="41"/>
      <c r="D345" s="42"/>
      <c r="E345" s="43"/>
      <c r="G345" s="44"/>
    </row>
    <row r="346" spans="3:7" s="15" customFormat="1" x14ac:dyDescent="0.25">
      <c r="C346" s="41"/>
      <c r="D346" s="42"/>
      <c r="E346" s="43"/>
      <c r="G346" s="44"/>
    </row>
    <row r="347" spans="3:7" s="15" customFormat="1" x14ac:dyDescent="0.25">
      <c r="C347" s="41"/>
      <c r="D347" s="42"/>
      <c r="E347" s="43"/>
      <c r="G347" s="44"/>
    </row>
    <row r="348" spans="3:7" s="15" customFormat="1" x14ac:dyDescent="0.25">
      <c r="C348" s="41"/>
      <c r="D348" s="42"/>
      <c r="E348" s="43"/>
      <c r="G348" s="44"/>
    </row>
    <row r="349" spans="3:7" s="15" customFormat="1" x14ac:dyDescent="0.25">
      <c r="C349" s="41"/>
      <c r="D349" s="42"/>
      <c r="E349" s="43"/>
      <c r="G349" s="44"/>
    </row>
    <row r="350" spans="3:7" s="15" customFormat="1" x14ac:dyDescent="0.25">
      <c r="C350" s="41"/>
      <c r="D350" s="42"/>
      <c r="E350" s="43"/>
      <c r="G350" s="44"/>
    </row>
    <row r="351" spans="3:7" s="15" customFormat="1" x14ac:dyDescent="0.25">
      <c r="C351" s="41"/>
      <c r="D351" s="42"/>
      <c r="E351" s="43"/>
      <c r="G351" s="44"/>
    </row>
    <row r="352" spans="3:7" s="15" customFormat="1" x14ac:dyDescent="0.25">
      <c r="C352" s="41"/>
      <c r="D352" s="42"/>
      <c r="E352" s="43"/>
      <c r="G352" s="44"/>
    </row>
    <row r="353" spans="3:7" s="15" customFormat="1" x14ac:dyDescent="0.25">
      <c r="C353" s="41"/>
      <c r="D353" s="42"/>
      <c r="E353" s="43"/>
      <c r="G353" s="44"/>
    </row>
    <row r="354" spans="3:7" s="15" customFormat="1" x14ac:dyDescent="0.25">
      <c r="C354" s="41"/>
      <c r="D354" s="42"/>
      <c r="E354" s="43"/>
      <c r="G354" s="44"/>
    </row>
    <row r="355" spans="3:7" s="15" customFormat="1" x14ac:dyDescent="0.25">
      <c r="C355" s="41"/>
      <c r="D355" s="42"/>
      <c r="E355" s="43"/>
      <c r="G355" s="44"/>
    </row>
    <row r="356" spans="3:7" s="15" customFormat="1" x14ac:dyDescent="0.25">
      <c r="C356" s="41"/>
      <c r="D356" s="42"/>
      <c r="E356" s="43"/>
      <c r="G356" s="44"/>
    </row>
    <row r="357" spans="3:7" s="15" customFormat="1" x14ac:dyDescent="0.25">
      <c r="C357" s="41"/>
      <c r="D357" s="42"/>
      <c r="E357" s="43"/>
      <c r="G357" s="44"/>
    </row>
    <row r="358" spans="3:7" s="15" customFormat="1" x14ac:dyDescent="0.25">
      <c r="C358" s="41"/>
      <c r="D358" s="42"/>
      <c r="E358" s="43"/>
      <c r="G358" s="44"/>
    </row>
    <row r="359" spans="3:7" s="15" customFormat="1" x14ac:dyDescent="0.25">
      <c r="C359" s="41"/>
      <c r="D359" s="42"/>
      <c r="E359" s="43"/>
      <c r="G359" s="44"/>
    </row>
    <row r="360" spans="3:7" s="15" customFormat="1" x14ac:dyDescent="0.25">
      <c r="C360" s="41"/>
      <c r="D360" s="42"/>
      <c r="E360" s="43"/>
      <c r="G360" s="44"/>
    </row>
    <row r="361" spans="3:7" s="15" customFormat="1" x14ac:dyDescent="0.25">
      <c r="C361" s="41"/>
      <c r="D361" s="42"/>
      <c r="E361" s="43"/>
      <c r="G361" s="44"/>
    </row>
    <row r="362" spans="3:7" s="15" customFormat="1" x14ac:dyDescent="0.25">
      <c r="C362" s="41"/>
      <c r="D362" s="42"/>
      <c r="E362" s="43"/>
      <c r="G362" s="44"/>
    </row>
    <row r="363" spans="3:7" s="15" customFormat="1" x14ac:dyDescent="0.25">
      <c r="C363" s="41"/>
      <c r="D363" s="42"/>
      <c r="E363" s="43"/>
      <c r="G363" s="44"/>
    </row>
    <row r="364" spans="3:7" s="15" customFormat="1" x14ac:dyDescent="0.25">
      <c r="C364" s="41"/>
      <c r="D364" s="42"/>
      <c r="E364" s="43"/>
      <c r="G364" s="44"/>
    </row>
    <row r="365" spans="3:7" s="15" customFormat="1" x14ac:dyDescent="0.25">
      <c r="C365" s="41"/>
      <c r="D365" s="42"/>
      <c r="E365" s="43"/>
      <c r="G365" s="44"/>
    </row>
    <row r="366" spans="3:7" s="15" customFormat="1" x14ac:dyDescent="0.25">
      <c r="C366" s="41"/>
      <c r="D366" s="42"/>
      <c r="E366" s="43"/>
      <c r="G366" s="44"/>
    </row>
    <row r="367" spans="3:7" s="15" customFormat="1" x14ac:dyDescent="0.25">
      <c r="C367" s="41"/>
      <c r="D367" s="42"/>
      <c r="E367" s="43"/>
      <c r="G367" s="44"/>
    </row>
    <row r="368" spans="3:7" s="15" customFormat="1" x14ac:dyDescent="0.25">
      <c r="C368" s="41"/>
      <c r="D368" s="42"/>
      <c r="E368" s="43"/>
      <c r="G368" s="44"/>
    </row>
    <row r="369" spans="3:7" s="15" customFormat="1" x14ac:dyDescent="0.25">
      <c r="C369" s="41"/>
      <c r="D369" s="42"/>
      <c r="E369" s="43"/>
      <c r="G369" s="44"/>
    </row>
    <row r="370" spans="3:7" s="15" customFormat="1" x14ac:dyDescent="0.25">
      <c r="C370" s="41"/>
      <c r="D370" s="42"/>
      <c r="E370" s="43"/>
      <c r="G370" s="44"/>
    </row>
    <row r="371" spans="3:7" s="15" customFormat="1" x14ac:dyDescent="0.25">
      <c r="C371" s="41"/>
      <c r="D371" s="42"/>
      <c r="E371" s="43"/>
      <c r="G371" s="44"/>
    </row>
    <row r="372" spans="3:7" s="15" customFormat="1" x14ac:dyDescent="0.25">
      <c r="C372" s="41"/>
      <c r="D372" s="42"/>
      <c r="E372" s="43"/>
      <c r="G372" s="44"/>
    </row>
    <row r="373" spans="3:7" s="15" customFormat="1" x14ac:dyDescent="0.25">
      <c r="C373" s="41"/>
      <c r="D373" s="42"/>
      <c r="E373" s="43"/>
      <c r="G373" s="44"/>
    </row>
    <row r="374" spans="3:7" s="15" customFormat="1" x14ac:dyDescent="0.25">
      <c r="C374" s="41"/>
      <c r="D374" s="42"/>
      <c r="E374" s="43"/>
      <c r="G374" s="44"/>
    </row>
    <row r="375" spans="3:7" s="15" customFormat="1" x14ac:dyDescent="0.25">
      <c r="C375" s="41"/>
      <c r="D375" s="42"/>
      <c r="E375" s="43"/>
      <c r="G375" s="44"/>
    </row>
    <row r="376" spans="3:7" s="15" customFormat="1" x14ac:dyDescent="0.25">
      <c r="C376" s="41"/>
      <c r="D376" s="42"/>
      <c r="E376" s="43"/>
      <c r="G376" s="44"/>
    </row>
    <row r="377" spans="3:7" s="15" customFormat="1" x14ac:dyDescent="0.25">
      <c r="C377" s="41"/>
      <c r="D377" s="42"/>
      <c r="E377" s="43"/>
      <c r="G377" s="44"/>
    </row>
    <row r="378" spans="3:7" s="15" customFormat="1" x14ac:dyDescent="0.25">
      <c r="C378" s="41"/>
      <c r="D378" s="42"/>
      <c r="E378" s="43"/>
      <c r="G378" s="44"/>
    </row>
    <row r="379" spans="3:7" s="15" customFormat="1" x14ac:dyDescent="0.25">
      <c r="C379" s="41"/>
      <c r="D379" s="42"/>
      <c r="E379" s="43"/>
      <c r="G379" s="44"/>
    </row>
    <row r="380" spans="3:7" s="15" customFormat="1" x14ac:dyDescent="0.25">
      <c r="C380" s="41"/>
      <c r="D380" s="42"/>
      <c r="E380" s="43"/>
      <c r="G380" s="44"/>
    </row>
    <row r="381" spans="3:7" s="15" customFormat="1" x14ac:dyDescent="0.25">
      <c r="C381" s="41"/>
      <c r="D381" s="42"/>
      <c r="E381" s="43"/>
      <c r="G381" s="44"/>
    </row>
    <row r="382" spans="3:7" s="15" customFormat="1" x14ac:dyDescent="0.25">
      <c r="C382" s="41"/>
      <c r="D382" s="42"/>
      <c r="E382" s="43"/>
      <c r="G382" s="44"/>
    </row>
    <row r="383" spans="3:7" s="15" customFormat="1" x14ac:dyDescent="0.25">
      <c r="C383" s="41"/>
      <c r="D383" s="42"/>
      <c r="E383" s="43"/>
      <c r="G383" s="44"/>
    </row>
    <row r="384" spans="3:7" s="15" customFormat="1" x14ac:dyDescent="0.25">
      <c r="C384" s="41"/>
      <c r="D384" s="42"/>
      <c r="E384" s="43"/>
      <c r="G384" s="44"/>
    </row>
    <row r="385" spans="3:7" s="15" customFormat="1" x14ac:dyDescent="0.25">
      <c r="C385" s="41"/>
      <c r="D385" s="42"/>
      <c r="E385" s="43"/>
      <c r="G385" s="44"/>
    </row>
    <row r="386" spans="3:7" s="15" customFormat="1" x14ac:dyDescent="0.25">
      <c r="C386" s="41"/>
      <c r="D386" s="42"/>
      <c r="E386" s="43"/>
      <c r="G386" s="44"/>
    </row>
    <row r="387" spans="3:7" s="15" customFormat="1" x14ac:dyDescent="0.25">
      <c r="C387" s="41"/>
      <c r="D387" s="42"/>
      <c r="E387" s="43"/>
      <c r="G387" s="44"/>
    </row>
    <row r="388" spans="3:7" s="15" customFormat="1" x14ac:dyDescent="0.25">
      <c r="C388" s="41"/>
      <c r="D388" s="42"/>
      <c r="E388" s="43"/>
      <c r="G388" s="44"/>
    </row>
    <row r="389" spans="3:7" s="15" customFormat="1" x14ac:dyDescent="0.25">
      <c r="C389" s="41"/>
      <c r="D389" s="42"/>
      <c r="E389" s="43"/>
      <c r="G389" s="44"/>
    </row>
    <row r="390" spans="3:7" s="15" customFormat="1" x14ac:dyDescent="0.25">
      <c r="C390" s="41"/>
      <c r="D390" s="42"/>
      <c r="E390" s="43"/>
      <c r="G390" s="44"/>
    </row>
    <row r="391" spans="3:7" s="15" customFormat="1" x14ac:dyDescent="0.25">
      <c r="C391" s="41"/>
      <c r="D391" s="42"/>
      <c r="E391" s="43"/>
      <c r="G391" s="44"/>
    </row>
    <row r="392" spans="3:7" s="15" customFormat="1" x14ac:dyDescent="0.25">
      <c r="C392" s="41"/>
      <c r="D392" s="42"/>
      <c r="E392" s="43"/>
      <c r="G392" s="44"/>
    </row>
    <row r="393" spans="3:7" s="15" customFormat="1" x14ac:dyDescent="0.25">
      <c r="C393" s="41"/>
      <c r="D393" s="42"/>
      <c r="E393" s="43"/>
      <c r="G393" s="44"/>
    </row>
    <row r="394" spans="3:7" s="15" customFormat="1" x14ac:dyDescent="0.25">
      <c r="C394" s="41"/>
      <c r="D394" s="42"/>
      <c r="E394" s="43"/>
      <c r="G394" s="44"/>
    </row>
    <row r="395" spans="3:7" s="15" customFormat="1" x14ac:dyDescent="0.25">
      <c r="C395" s="41"/>
      <c r="D395" s="42"/>
      <c r="E395" s="43"/>
      <c r="G395" s="44"/>
    </row>
    <row r="396" spans="3:7" s="15" customFormat="1" x14ac:dyDescent="0.25">
      <c r="C396" s="41"/>
      <c r="D396" s="42"/>
      <c r="E396" s="43"/>
      <c r="G396" s="44"/>
    </row>
    <row r="397" spans="3:7" s="15" customFormat="1" x14ac:dyDescent="0.25">
      <c r="C397" s="41"/>
      <c r="D397" s="42"/>
      <c r="E397" s="43"/>
      <c r="G397" s="44"/>
    </row>
    <row r="398" spans="3:7" s="15" customFormat="1" x14ac:dyDescent="0.25">
      <c r="C398" s="41"/>
      <c r="D398" s="42"/>
      <c r="E398" s="43"/>
      <c r="G398" s="44"/>
    </row>
    <row r="399" spans="3:7" s="15" customFormat="1" x14ac:dyDescent="0.25">
      <c r="C399" s="41"/>
      <c r="D399" s="42"/>
      <c r="E399" s="43"/>
      <c r="G399" s="44"/>
    </row>
    <row r="400" spans="3:7" s="15" customFormat="1" x14ac:dyDescent="0.25">
      <c r="C400" s="41"/>
      <c r="D400" s="42"/>
      <c r="E400" s="43"/>
      <c r="G400" s="44"/>
    </row>
    <row r="401" spans="3:7" s="15" customFormat="1" x14ac:dyDescent="0.25">
      <c r="C401" s="41"/>
      <c r="D401" s="42"/>
      <c r="E401" s="43"/>
      <c r="G401" s="44"/>
    </row>
    <row r="402" spans="3:7" s="15" customFormat="1" x14ac:dyDescent="0.25">
      <c r="C402" s="41"/>
      <c r="D402" s="42"/>
      <c r="E402" s="43"/>
      <c r="G402" s="44"/>
    </row>
    <row r="403" spans="3:7" s="15" customFormat="1" x14ac:dyDescent="0.25">
      <c r="C403" s="41"/>
      <c r="D403" s="42"/>
      <c r="E403" s="43"/>
      <c r="G403" s="44"/>
    </row>
    <row r="404" spans="3:7" s="15" customFormat="1" x14ac:dyDescent="0.25">
      <c r="C404" s="41"/>
      <c r="D404" s="42"/>
      <c r="E404" s="43"/>
      <c r="G404" s="44"/>
    </row>
    <row r="405" spans="3:7" s="15" customFormat="1" x14ac:dyDescent="0.25">
      <c r="C405" s="41"/>
      <c r="D405" s="42"/>
      <c r="E405" s="43"/>
      <c r="G405" s="44"/>
    </row>
    <row r="406" spans="3:7" s="15" customFormat="1" x14ac:dyDescent="0.25">
      <c r="C406" s="41"/>
      <c r="D406" s="42"/>
      <c r="E406" s="43"/>
      <c r="G406" s="44"/>
    </row>
    <row r="407" spans="3:7" s="15" customFormat="1" x14ac:dyDescent="0.25">
      <c r="C407" s="41"/>
      <c r="D407" s="42"/>
      <c r="E407" s="43"/>
      <c r="G407" s="44"/>
    </row>
    <row r="408" spans="3:7" s="15" customFormat="1" x14ac:dyDescent="0.25">
      <c r="C408" s="41"/>
      <c r="D408" s="42"/>
      <c r="E408" s="43"/>
      <c r="G408" s="44"/>
    </row>
    <row r="409" spans="3:7" s="15" customFormat="1" x14ac:dyDescent="0.25">
      <c r="C409" s="41"/>
      <c r="D409" s="42"/>
      <c r="E409" s="43"/>
      <c r="G409" s="44"/>
    </row>
    <row r="410" spans="3:7" s="15" customFormat="1" x14ac:dyDescent="0.25">
      <c r="C410" s="41"/>
      <c r="D410" s="42"/>
      <c r="E410" s="43"/>
      <c r="G410" s="44"/>
    </row>
    <row r="411" spans="3:7" s="15" customFormat="1" x14ac:dyDescent="0.25">
      <c r="C411" s="41"/>
      <c r="D411" s="42"/>
      <c r="E411" s="43"/>
      <c r="G411" s="44"/>
    </row>
    <row r="412" spans="3:7" s="15" customFormat="1" x14ac:dyDescent="0.25">
      <c r="C412" s="41"/>
      <c r="D412" s="42"/>
      <c r="E412" s="43"/>
      <c r="G412" s="44"/>
    </row>
    <row r="413" spans="3:7" s="15" customFormat="1" x14ac:dyDescent="0.25">
      <c r="C413" s="41"/>
      <c r="D413" s="42"/>
      <c r="E413" s="43"/>
      <c r="G413" s="44"/>
    </row>
    <row r="414" spans="3:7" s="15" customFormat="1" x14ac:dyDescent="0.25">
      <c r="C414" s="41"/>
      <c r="D414" s="42"/>
      <c r="E414" s="43"/>
      <c r="G414" s="44"/>
    </row>
    <row r="415" spans="3:7" s="15" customFormat="1" x14ac:dyDescent="0.25">
      <c r="C415" s="41"/>
      <c r="D415" s="42"/>
      <c r="E415" s="43"/>
      <c r="G415" s="44"/>
    </row>
    <row r="416" spans="3:7" s="15" customFormat="1" x14ac:dyDescent="0.25">
      <c r="C416" s="41"/>
      <c r="D416" s="42"/>
      <c r="E416" s="43"/>
      <c r="G416" s="44"/>
    </row>
    <row r="417" spans="3:7" s="15" customFormat="1" x14ac:dyDescent="0.25">
      <c r="C417" s="41"/>
      <c r="D417" s="42"/>
      <c r="E417" s="43"/>
      <c r="G417" s="44"/>
    </row>
    <row r="418" spans="3:7" s="15" customFormat="1" x14ac:dyDescent="0.25">
      <c r="C418" s="41"/>
      <c r="D418" s="42"/>
      <c r="E418" s="43"/>
      <c r="G418" s="44"/>
    </row>
    <row r="419" spans="3:7" s="15" customFormat="1" x14ac:dyDescent="0.25">
      <c r="C419" s="41"/>
      <c r="D419" s="42"/>
      <c r="E419" s="43"/>
      <c r="G419" s="44"/>
    </row>
    <row r="420" spans="3:7" s="15" customFormat="1" x14ac:dyDescent="0.25">
      <c r="C420" s="41"/>
      <c r="D420" s="42"/>
      <c r="E420" s="43"/>
      <c r="G420" s="44"/>
    </row>
    <row r="421" spans="3:7" s="15" customFormat="1" x14ac:dyDescent="0.25">
      <c r="C421" s="41"/>
      <c r="D421" s="42"/>
      <c r="E421" s="43"/>
      <c r="G421" s="44"/>
    </row>
    <row r="422" spans="3:7" s="15" customFormat="1" x14ac:dyDescent="0.25">
      <c r="C422" s="41"/>
      <c r="D422" s="42"/>
      <c r="E422" s="43"/>
      <c r="G422" s="44"/>
    </row>
    <row r="423" spans="3:7" s="15" customFormat="1" x14ac:dyDescent="0.25">
      <c r="C423" s="41"/>
      <c r="D423" s="42"/>
      <c r="E423" s="43"/>
      <c r="G423" s="44"/>
    </row>
    <row r="424" spans="3:7" s="15" customFormat="1" x14ac:dyDescent="0.25">
      <c r="C424" s="41"/>
      <c r="D424" s="42"/>
      <c r="E424" s="43"/>
      <c r="G424" s="44"/>
    </row>
    <row r="425" spans="3:7" s="15" customFormat="1" x14ac:dyDescent="0.25">
      <c r="C425" s="41"/>
      <c r="D425" s="42"/>
      <c r="E425" s="43"/>
      <c r="G425" s="44"/>
    </row>
    <row r="426" spans="3:7" s="15" customFormat="1" x14ac:dyDescent="0.25">
      <c r="C426" s="41"/>
      <c r="D426" s="42"/>
      <c r="E426" s="43"/>
      <c r="G426" s="44"/>
    </row>
    <row r="427" spans="3:7" s="15" customFormat="1" x14ac:dyDescent="0.25">
      <c r="C427" s="41"/>
      <c r="D427" s="42"/>
      <c r="E427" s="43"/>
      <c r="G427" s="44"/>
    </row>
    <row r="428" spans="3:7" s="15" customFormat="1" x14ac:dyDescent="0.25">
      <c r="C428" s="41"/>
      <c r="D428" s="42"/>
      <c r="E428" s="43"/>
      <c r="G428" s="44"/>
    </row>
    <row r="429" spans="3:7" s="15" customFormat="1" x14ac:dyDescent="0.25">
      <c r="C429" s="41"/>
      <c r="D429" s="42"/>
      <c r="E429" s="43"/>
      <c r="G429" s="44"/>
    </row>
    <row r="430" spans="3:7" s="15" customFormat="1" x14ac:dyDescent="0.25">
      <c r="C430" s="41"/>
      <c r="D430" s="42"/>
      <c r="E430" s="43"/>
      <c r="G430" s="44"/>
    </row>
    <row r="431" spans="3:7" s="15" customFormat="1" x14ac:dyDescent="0.25">
      <c r="C431" s="41"/>
      <c r="D431" s="42"/>
      <c r="E431" s="43"/>
      <c r="G431" s="44"/>
    </row>
    <row r="432" spans="3:7" s="15" customFormat="1" x14ac:dyDescent="0.25">
      <c r="C432" s="41"/>
      <c r="D432" s="42"/>
      <c r="E432" s="43"/>
      <c r="G432" s="44"/>
    </row>
    <row r="433" spans="3:7" s="15" customFormat="1" x14ac:dyDescent="0.25">
      <c r="C433" s="41"/>
      <c r="D433" s="42"/>
      <c r="E433" s="43"/>
      <c r="G433" s="44"/>
    </row>
    <row r="434" spans="3:7" s="15" customFormat="1" x14ac:dyDescent="0.25">
      <c r="C434" s="41"/>
      <c r="D434" s="42"/>
      <c r="E434" s="43"/>
      <c r="G434" s="44"/>
    </row>
    <row r="435" spans="3:7" s="15" customFormat="1" x14ac:dyDescent="0.25">
      <c r="C435" s="41"/>
      <c r="D435" s="42"/>
      <c r="E435" s="43"/>
      <c r="G435" s="44"/>
    </row>
    <row r="436" spans="3:7" s="15" customFormat="1" x14ac:dyDescent="0.25">
      <c r="C436" s="41"/>
      <c r="D436" s="42"/>
      <c r="E436" s="43"/>
      <c r="G436" s="44"/>
    </row>
    <row r="437" spans="3:7" s="15" customFormat="1" x14ac:dyDescent="0.25">
      <c r="C437" s="41"/>
      <c r="D437" s="42"/>
      <c r="E437" s="43"/>
      <c r="G437" s="44"/>
    </row>
    <row r="438" spans="3:7" s="15" customFormat="1" x14ac:dyDescent="0.25">
      <c r="C438" s="41"/>
      <c r="D438" s="42"/>
      <c r="E438" s="43"/>
      <c r="G438" s="44"/>
    </row>
    <row r="439" spans="3:7" s="15" customFormat="1" x14ac:dyDescent="0.25">
      <c r="C439" s="41"/>
      <c r="D439" s="42"/>
      <c r="E439" s="43"/>
      <c r="G439" s="44"/>
    </row>
    <row r="440" spans="3:7" s="15" customFormat="1" x14ac:dyDescent="0.25">
      <c r="C440" s="41"/>
      <c r="D440" s="42"/>
      <c r="E440" s="43"/>
      <c r="G440" s="44"/>
    </row>
    <row r="441" spans="3:7" s="15" customFormat="1" x14ac:dyDescent="0.25">
      <c r="C441" s="41"/>
      <c r="D441" s="42"/>
      <c r="E441" s="43"/>
      <c r="G441" s="44"/>
    </row>
    <row r="442" spans="3:7" s="15" customFormat="1" x14ac:dyDescent="0.25">
      <c r="C442" s="41"/>
      <c r="D442" s="42"/>
      <c r="E442" s="43"/>
      <c r="G442" s="44"/>
    </row>
    <row r="443" spans="3:7" s="15" customFormat="1" x14ac:dyDescent="0.25">
      <c r="C443" s="41"/>
      <c r="D443" s="42"/>
      <c r="E443" s="43"/>
      <c r="G443" s="44"/>
    </row>
    <row r="444" spans="3:7" s="15" customFormat="1" x14ac:dyDescent="0.25">
      <c r="C444" s="41"/>
      <c r="D444" s="42"/>
      <c r="E444" s="43"/>
      <c r="G444" s="44"/>
    </row>
    <row r="445" spans="3:7" s="15" customFormat="1" x14ac:dyDescent="0.25">
      <c r="C445" s="41"/>
      <c r="D445" s="42"/>
      <c r="E445" s="43"/>
      <c r="G445" s="44"/>
    </row>
    <row r="446" spans="3:7" s="15" customFormat="1" x14ac:dyDescent="0.25">
      <c r="C446" s="41"/>
      <c r="D446" s="42"/>
      <c r="E446" s="43"/>
      <c r="G446" s="44"/>
    </row>
    <row r="447" spans="3:7" s="15" customFormat="1" x14ac:dyDescent="0.25">
      <c r="C447" s="41"/>
      <c r="D447" s="42"/>
      <c r="E447" s="43"/>
      <c r="G447" s="44"/>
    </row>
    <row r="448" spans="3:7" s="15" customFormat="1" x14ac:dyDescent="0.25">
      <c r="C448" s="41"/>
      <c r="D448" s="42"/>
      <c r="E448" s="43"/>
      <c r="G448" s="44"/>
    </row>
    <row r="449" spans="3:7" s="15" customFormat="1" x14ac:dyDescent="0.25">
      <c r="C449" s="41"/>
      <c r="D449" s="42"/>
      <c r="E449" s="43"/>
      <c r="G449" s="44"/>
    </row>
    <row r="450" spans="3:7" s="15" customFormat="1" x14ac:dyDescent="0.25">
      <c r="C450" s="41"/>
      <c r="D450" s="42"/>
      <c r="E450" s="43"/>
      <c r="G450" s="44"/>
    </row>
    <row r="451" spans="3:7" s="15" customFormat="1" x14ac:dyDescent="0.25">
      <c r="C451" s="41"/>
      <c r="D451" s="42"/>
      <c r="E451" s="43"/>
      <c r="G451" s="44"/>
    </row>
    <row r="452" spans="3:7" s="15" customFormat="1" x14ac:dyDescent="0.25">
      <c r="C452" s="41"/>
      <c r="D452" s="42"/>
      <c r="E452" s="43"/>
      <c r="G452" s="44"/>
    </row>
    <row r="453" spans="3:7" s="15" customFormat="1" x14ac:dyDescent="0.25">
      <c r="C453" s="41"/>
      <c r="D453" s="42"/>
      <c r="E453" s="43"/>
      <c r="G453" s="44"/>
    </row>
    <row r="454" spans="3:7" s="15" customFormat="1" x14ac:dyDescent="0.25">
      <c r="C454" s="41"/>
      <c r="D454" s="42"/>
      <c r="E454" s="43"/>
      <c r="G454" s="44"/>
    </row>
    <row r="455" spans="3:7" s="15" customFormat="1" x14ac:dyDescent="0.25">
      <c r="C455" s="41"/>
      <c r="D455" s="42"/>
      <c r="E455" s="43"/>
      <c r="G455" s="44"/>
    </row>
    <row r="456" spans="3:7" s="15" customFormat="1" x14ac:dyDescent="0.25">
      <c r="C456" s="41"/>
      <c r="D456" s="42"/>
      <c r="E456" s="43"/>
      <c r="G456" s="44"/>
    </row>
    <row r="457" spans="3:7" s="15" customFormat="1" x14ac:dyDescent="0.25">
      <c r="C457" s="41"/>
      <c r="D457" s="42"/>
      <c r="E457" s="43"/>
      <c r="G457" s="44"/>
    </row>
    <row r="458" spans="3:7" s="15" customFormat="1" x14ac:dyDescent="0.25">
      <c r="C458" s="41"/>
      <c r="D458" s="42"/>
      <c r="E458" s="43"/>
      <c r="G458" s="44"/>
    </row>
    <row r="459" spans="3:7" s="15" customFormat="1" x14ac:dyDescent="0.25">
      <c r="C459" s="41"/>
      <c r="D459" s="42"/>
      <c r="E459" s="43"/>
      <c r="G459" s="44"/>
    </row>
    <row r="460" spans="3:7" s="15" customFormat="1" x14ac:dyDescent="0.25">
      <c r="C460" s="41"/>
      <c r="D460" s="42"/>
      <c r="E460" s="43"/>
      <c r="G460" s="44"/>
    </row>
    <row r="461" spans="3:7" s="15" customFormat="1" x14ac:dyDescent="0.25">
      <c r="C461" s="41"/>
      <c r="D461" s="42"/>
      <c r="E461" s="43"/>
      <c r="G461" s="44"/>
    </row>
    <row r="462" spans="3:7" s="15" customFormat="1" x14ac:dyDescent="0.25">
      <c r="C462" s="41"/>
      <c r="D462" s="42"/>
      <c r="E462" s="43"/>
      <c r="G462" s="44"/>
    </row>
    <row r="463" spans="3:7" s="15" customFormat="1" x14ac:dyDescent="0.25">
      <c r="C463" s="41"/>
      <c r="D463" s="42"/>
      <c r="E463" s="43"/>
      <c r="G463" s="44"/>
    </row>
    <row r="464" spans="3:7" s="15" customFormat="1" x14ac:dyDescent="0.25">
      <c r="C464" s="41"/>
      <c r="D464" s="42"/>
      <c r="E464" s="43"/>
      <c r="G464" s="44"/>
    </row>
    <row r="465" spans="3:7" s="15" customFormat="1" x14ac:dyDescent="0.25">
      <c r="C465" s="41"/>
      <c r="D465" s="42"/>
      <c r="E465" s="43"/>
      <c r="G465" s="44"/>
    </row>
    <row r="466" spans="3:7" s="15" customFormat="1" x14ac:dyDescent="0.25">
      <c r="C466" s="41"/>
      <c r="D466" s="42"/>
      <c r="E466" s="43"/>
      <c r="G466" s="44"/>
    </row>
    <row r="467" spans="3:7" s="15" customFormat="1" x14ac:dyDescent="0.25">
      <c r="C467" s="41"/>
      <c r="D467" s="42"/>
      <c r="E467" s="43"/>
      <c r="G467" s="44"/>
    </row>
    <row r="468" spans="3:7" s="15" customFormat="1" x14ac:dyDescent="0.25">
      <c r="C468" s="41"/>
      <c r="D468" s="42"/>
      <c r="E468" s="43"/>
      <c r="G468" s="44"/>
    </row>
    <row r="469" spans="3:7" s="15" customFormat="1" x14ac:dyDescent="0.25">
      <c r="C469" s="41"/>
      <c r="D469" s="42"/>
      <c r="E469" s="43"/>
      <c r="G469" s="44"/>
    </row>
    <row r="470" spans="3:7" s="15" customFormat="1" x14ac:dyDescent="0.25">
      <c r="C470" s="41"/>
      <c r="D470" s="42"/>
      <c r="E470" s="43"/>
      <c r="G470" s="44"/>
    </row>
    <row r="471" spans="3:7" s="15" customFormat="1" x14ac:dyDescent="0.25">
      <c r="C471" s="41"/>
      <c r="D471" s="42"/>
      <c r="E471" s="43"/>
      <c r="G471" s="44"/>
    </row>
    <row r="472" spans="3:7" s="15" customFormat="1" x14ac:dyDescent="0.25">
      <c r="C472" s="41"/>
      <c r="D472" s="42"/>
      <c r="E472" s="43"/>
      <c r="G472" s="44"/>
    </row>
    <row r="473" spans="3:7" s="15" customFormat="1" x14ac:dyDescent="0.25">
      <c r="C473" s="41"/>
      <c r="D473" s="42"/>
      <c r="E473" s="43"/>
      <c r="G473" s="44"/>
    </row>
    <row r="474" spans="3:7" s="15" customFormat="1" x14ac:dyDescent="0.25">
      <c r="C474" s="41"/>
      <c r="D474" s="42"/>
      <c r="E474" s="43"/>
      <c r="G474" s="44"/>
    </row>
    <row r="475" spans="3:7" s="15" customFormat="1" x14ac:dyDescent="0.25">
      <c r="C475" s="41"/>
      <c r="D475" s="42"/>
      <c r="E475" s="43"/>
      <c r="G475" s="44"/>
    </row>
    <row r="476" spans="3:7" s="15" customFormat="1" x14ac:dyDescent="0.25">
      <c r="C476" s="41"/>
      <c r="D476" s="42"/>
      <c r="E476" s="43"/>
      <c r="G476" s="44"/>
    </row>
    <row r="477" spans="3:7" s="15" customFormat="1" x14ac:dyDescent="0.25">
      <c r="C477" s="41"/>
      <c r="D477" s="42"/>
      <c r="E477" s="43"/>
      <c r="G477" s="44"/>
    </row>
    <row r="478" spans="3:7" s="15" customFormat="1" x14ac:dyDescent="0.25">
      <c r="C478" s="41"/>
      <c r="D478" s="42"/>
      <c r="E478" s="43"/>
      <c r="G478" s="44"/>
    </row>
    <row r="479" spans="3:7" s="15" customFormat="1" x14ac:dyDescent="0.25">
      <c r="C479" s="41"/>
      <c r="D479" s="42"/>
      <c r="E479" s="43"/>
      <c r="G479" s="44"/>
    </row>
    <row r="480" spans="3:7" s="15" customFormat="1" x14ac:dyDescent="0.25">
      <c r="C480" s="41"/>
      <c r="D480" s="42"/>
      <c r="E480" s="43"/>
      <c r="G480" s="44"/>
    </row>
    <row r="481" spans="3:7" s="15" customFormat="1" x14ac:dyDescent="0.25">
      <c r="C481" s="41"/>
      <c r="D481" s="42"/>
      <c r="E481" s="43"/>
      <c r="G481" s="44"/>
    </row>
    <row r="482" spans="3:7" s="15" customFormat="1" x14ac:dyDescent="0.25">
      <c r="C482" s="41"/>
      <c r="D482" s="42"/>
      <c r="E482" s="43"/>
      <c r="G482" s="44"/>
    </row>
    <row r="483" spans="3:7" s="15" customFormat="1" x14ac:dyDescent="0.25">
      <c r="C483" s="41"/>
      <c r="D483" s="42"/>
      <c r="E483" s="43"/>
      <c r="G483" s="44"/>
    </row>
    <row r="484" spans="3:7" s="15" customFormat="1" x14ac:dyDescent="0.25">
      <c r="C484" s="41"/>
      <c r="D484" s="42"/>
      <c r="E484" s="43"/>
      <c r="G484" s="44"/>
    </row>
    <row r="485" spans="3:7" s="15" customFormat="1" x14ac:dyDescent="0.25">
      <c r="C485" s="41"/>
      <c r="D485" s="42"/>
      <c r="E485" s="43"/>
      <c r="G485" s="44"/>
    </row>
    <row r="486" spans="3:7" s="15" customFormat="1" x14ac:dyDescent="0.25">
      <c r="C486" s="41"/>
      <c r="D486" s="42"/>
      <c r="E486" s="43"/>
      <c r="G486" s="44"/>
    </row>
    <row r="487" spans="3:7" s="15" customFormat="1" x14ac:dyDescent="0.25">
      <c r="C487" s="41"/>
      <c r="D487" s="42"/>
      <c r="E487" s="43"/>
      <c r="G487" s="44"/>
    </row>
    <row r="488" spans="3:7" s="15" customFormat="1" x14ac:dyDescent="0.25">
      <c r="C488" s="41"/>
      <c r="D488" s="42"/>
      <c r="E488" s="43"/>
      <c r="G488" s="44"/>
    </row>
    <row r="489" spans="3:7" s="15" customFormat="1" x14ac:dyDescent="0.25">
      <c r="C489" s="41"/>
      <c r="D489" s="42"/>
      <c r="E489" s="43"/>
      <c r="G489" s="44"/>
    </row>
    <row r="490" spans="3:7" s="15" customFormat="1" x14ac:dyDescent="0.25">
      <c r="C490" s="41"/>
      <c r="D490" s="42"/>
      <c r="E490" s="43"/>
      <c r="G490" s="44"/>
    </row>
    <row r="491" spans="3:7" s="15" customFormat="1" x14ac:dyDescent="0.25">
      <c r="C491" s="41"/>
      <c r="D491" s="42"/>
      <c r="E491" s="43"/>
      <c r="G491" s="44"/>
    </row>
    <row r="492" spans="3:7" s="15" customFormat="1" x14ac:dyDescent="0.25">
      <c r="C492" s="41"/>
      <c r="D492" s="42"/>
      <c r="E492" s="43"/>
      <c r="G492" s="44"/>
    </row>
    <row r="493" spans="3:7" s="15" customFormat="1" x14ac:dyDescent="0.25">
      <c r="C493" s="41"/>
      <c r="D493" s="42"/>
      <c r="E493" s="43"/>
      <c r="G493" s="44"/>
    </row>
    <row r="494" spans="3:7" s="15" customFormat="1" x14ac:dyDescent="0.25">
      <c r="C494" s="41"/>
      <c r="D494" s="42"/>
      <c r="E494" s="43"/>
      <c r="G494" s="44"/>
    </row>
    <row r="495" spans="3:7" s="15" customFormat="1" x14ac:dyDescent="0.25">
      <c r="C495" s="41"/>
      <c r="D495" s="42"/>
      <c r="E495" s="43"/>
      <c r="G495" s="44"/>
    </row>
    <row r="496" spans="3:7" s="15" customFormat="1" x14ac:dyDescent="0.25">
      <c r="C496" s="41"/>
      <c r="D496" s="42"/>
      <c r="E496" s="43"/>
      <c r="G496" s="44"/>
    </row>
    <row r="497" spans="3:7" s="15" customFormat="1" x14ac:dyDescent="0.25">
      <c r="C497" s="41"/>
      <c r="D497" s="42"/>
      <c r="E497" s="43"/>
      <c r="G497" s="44"/>
    </row>
    <row r="498" spans="3:7" s="15" customFormat="1" x14ac:dyDescent="0.25">
      <c r="C498" s="41"/>
      <c r="D498" s="42"/>
      <c r="E498" s="43"/>
      <c r="G498" s="44"/>
    </row>
    <row r="499" spans="3:7" s="15" customFormat="1" x14ac:dyDescent="0.25">
      <c r="C499" s="41"/>
      <c r="D499" s="42"/>
      <c r="E499" s="43"/>
      <c r="G499" s="44"/>
    </row>
    <row r="500" spans="3:7" s="15" customFormat="1" x14ac:dyDescent="0.25">
      <c r="C500" s="41"/>
      <c r="D500" s="42"/>
      <c r="E500" s="43"/>
      <c r="G500" s="44"/>
    </row>
    <row r="501" spans="3:7" s="15" customFormat="1" x14ac:dyDescent="0.25">
      <c r="C501" s="41"/>
      <c r="D501" s="42"/>
      <c r="E501" s="43"/>
      <c r="G501" s="44"/>
    </row>
    <row r="502" spans="3:7" s="15" customFormat="1" x14ac:dyDescent="0.25">
      <c r="C502" s="41"/>
      <c r="D502" s="42"/>
      <c r="E502" s="43"/>
      <c r="G502" s="44"/>
    </row>
    <row r="503" spans="3:7" s="15" customFormat="1" x14ac:dyDescent="0.25">
      <c r="C503" s="41"/>
      <c r="D503" s="42"/>
      <c r="E503" s="43"/>
      <c r="G503" s="44"/>
    </row>
    <row r="504" spans="3:7" s="15" customFormat="1" x14ac:dyDescent="0.25">
      <c r="C504" s="41"/>
      <c r="D504" s="42"/>
      <c r="E504" s="43"/>
      <c r="G504" s="44"/>
    </row>
    <row r="505" spans="3:7" s="15" customFormat="1" x14ac:dyDescent="0.25">
      <c r="C505" s="41"/>
      <c r="D505" s="42"/>
      <c r="E505" s="43"/>
      <c r="G505" s="44"/>
    </row>
    <row r="506" spans="3:7" s="15" customFormat="1" x14ac:dyDescent="0.25">
      <c r="C506" s="41"/>
      <c r="D506" s="42"/>
      <c r="E506" s="43"/>
      <c r="G506" s="44"/>
    </row>
    <row r="507" spans="3:7" s="15" customFormat="1" x14ac:dyDescent="0.25">
      <c r="C507" s="41"/>
      <c r="D507" s="42"/>
      <c r="E507" s="43"/>
      <c r="G507" s="44"/>
    </row>
    <row r="508" spans="3:7" s="15" customFormat="1" x14ac:dyDescent="0.25">
      <c r="C508" s="41"/>
      <c r="D508" s="42"/>
      <c r="E508" s="43"/>
      <c r="G508" s="44"/>
    </row>
    <row r="509" spans="3:7" s="15" customFormat="1" x14ac:dyDescent="0.25">
      <c r="C509" s="41"/>
      <c r="D509" s="42"/>
      <c r="E509" s="43"/>
      <c r="G509" s="44"/>
    </row>
    <row r="510" spans="3:7" s="15" customFormat="1" x14ac:dyDescent="0.25">
      <c r="C510" s="41"/>
      <c r="D510" s="42"/>
      <c r="E510" s="43"/>
      <c r="G510" s="44"/>
    </row>
    <row r="511" spans="3:7" s="15" customFormat="1" x14ac:dyDescent="0.25">
      <c r="C511" s="41"/>
      <c r="D511" s="42"/>
      <c r="E511" s="43"/>
      <c r="G511" s="44"/>
    </row>
    <row r="512" spans="3:7" s="15" customFormat="1" x14ac:dyDescent="0.25">
      <c r="C512" s="41"/>
      <c r="D512" s="42"/>
      <c r="E512" s="43"/>
      <c r="G512" s="44"/>
    </row>
    <row r="513" spans="3:7" s="15" customFormat="1" x14ac:dyDescent="0.25">
      <c r="C513" s="41"/>
      <c r="D513" s="42"/>
      <c r="E513" s="43"/>
      <c r="G513" s="44"/>
    </row>
    <row r="514" spans="3:7" s="15" customFormat="1" x14ac:dyDescent="0.25">
      <c r="C514" s="41"/>
      <c r="D514" s="42"/>
      <c r="E514" s="43"/>
      <c r="G514" s="44"/>
    </row>
    <row r="515" spans="3:7" s="15" customFormat="1" x14ac:dyDescent="0.25">
      <c r="C515" s="41"/>
      <c r="D515" s="42"/>
      <c r="E515" s="43"/>
      <c r="G515" s="44"/>
    </row>
    <row r="516" spans="3:7" s="15" customFormat="1" x14ac:dyDescent="0.25">
      <c r="C516" s="41"/>
      <c r="D516" s="42"/>
      <c r="E516" s="43"/>
      <c r="G516" s="44"/>
    </row>
    <row r="517" spans="3:7" s="15" customFormat="1" x14ac:dyDescent="0.25">
      <c r="C517" s="41"/>
      <c r="D517" s="42"/>
      <c r="E517" s="43"/>
      <c r="G517" s="44"/>
    </row>
    <row r="518" spans="3:7" s="15" customFormat="1" x14ac:dyDescent="0.25">
      <c r="C518" s="41"/>
      <c r="D518" s="42"/>
      <c r="E518" s="43"/>
      <c r="G518" s="44"/>
    </row>
    <row r="519" spans="3:7" s="15" customFormat="1" x14ac:dyDescent="0.25">
      <c r="C519" s="41"/>
      <c r="D519" s="42"/>
      <c r="E519" s="43"/>
      <c r="G519" s="44"/>
    </row>
    <row r="520" spans="3:7" s="15" customFormat="1" x14ac:dyDescent="0.25">
      <c r="C520" s="41"/>
      <c r="D520" s="42"/>
      <c r="E520" s="43"/>
      <c r="G520" s="44"/>
    </row>
    <row r="521" spans="3:7" s="15" customFormat="1" x14ac:dyDescent="0.25">
      <c r="C521" s="41"/>
      <c r="D521" s="42"/>
      <c r="E521" s="43"/>
      <c r="G521" s="44"/>
    </row>
    <row r="522" spans="3:7" s="15" customFormat="1" x14ac:dyDescent="0.25">
      <c r="C522" s="41"/>
      <c r="D522" s="42"/>
      <c r="E522" s="43"/>
      <c r="G522" s="44"/>
    </row>
    <row r="523" spans="3:7" s="15" customFormat="1" x14ac:dyDescent="0.25">
      <c r="C523" s="41"/>
      <c r="D523" s="42"/>
      <c r="E523" s="43"/>
      <c r="G523" s="44"/>
    </row>
    <row r="524" spans="3:7" s="15" customFormat="1" x14ac:dyDescent="0.25">
      <c r="C524" s="41"/>
      <c r="D524" s="42"/>
      <c r="E524" s="43"/>
      <c r="G524" s="44"/>
    </row>
    <row r="525" spans="3:7" s="15" customFormat="1" x14ac:dyDescent="0.25">
      <c r="C525" s="41"/>
      <c r="D525" s="42"/>
      <c r="E525" s="43"/>
      <c r="G525" s="44"/>
    </row>
    <row r="526" spans="3:7" s="15" customFormat="1" x14ac:dyDescent="0.25">
      <c r="C526" s="41"/>
      <c r="D526" s="42"/>
      <c r="E526" s="43"/>
      <c r="G526" s="44"/>
    </row>
    <row r="527" spans="3:7" s="15" customFormat="1" x14ac:dyDescent="0.25">
      <c r="C527" s="41"/>
      <c r="D527" s="42"/>
      <c r="E527" s="43"/>
      <c r="G527" s="44"/>
    </row>
    <row r="528" spans="3:7" s="15" customFormat="1" x14ac:dyDescent="0.25">
      <c r="C528" s="41"/>
      <c r="D528" s="42"/>
      <c r="E528" s="43"/>
      <c r="G528" s="44"/>
    </row>
    <row r="529" spans="3:7" s="15" customFormat="1" x14ac:dyDescent="0.25">
      <c r="C529" s="41"/>
      <c r="D529" s="42"/>
      <c r="E529" s="43"/>
      <c r="G529" s="44"/>
    </row>
    <row r="530" spans="3:7" s="15" customFormat="1" x14ac:dyDescent="0.25">
      <c r="C530" s="41"/>
      <c r="D530" s="42"/>
      <c r="E530" s="43"/>
      <c r="G530" s="44"/>
    </row>
    <row r="531" spans="3:7" s="15" customFormat="1" x14ac:dyDescent="0.25">
      <c r="C531" s="41"/>
      <c r="D531" s="42"/>
      <c r="E531" s="43"/>
      <c r="G531" s="44"/>
    </row>
    <row r="532" spans="3:7" s="15" customFormat="1" x14ac:dyDescent="0.25">
      <c r="C532" s="41"/>
      <c r="D532" s="42"/>
      <c r="E532" s="43"/>
      <c r="G532" s="44"/>
    </row>
    <row r="533" spans="3:7" s="15" customFormat="1" x14ac:dyDescent="0.25">
      <c r="C533" s="41"/>
      <c r="D533" s="42"/>
      <c r="E533" s="43"/>
      <c r="G533" s="44"/>
    </row>
    <row r="534" spans="3:7" s="15" customFormat="1" x14ac:dyDescent="0.25">
      <c r="C534" s="41"/>
      <c r="D534" s="42"/>
      <c r="E534" s="43"/>
      <c r="G534" s="44"/>
    </row>
    <row r="535" spans="3:7" s="15" customFormat="1" x14ac:dyDescent="0.25">
      <c r="C535" s="41"/>
      <c r="D535" s="42"/>
      <c r="E535" s="43"/>
      <c r="G535" s="44"/>
    </row>
    <row r="536" spans="3:7" s="15" customFormat="1" x14ac:dyDescent="0.25">
      <c r="C536" s="41"/>
      <c r="D536" s="42"/>
      <c r="E536" s="43"/>
      <c r="G536" s="44"/>
    </row>
    <row r="537" spans="3:7" s="15" customFormat="1" x14ac:dyDescent="0.25">
      <c r="C537" s="41"/>
      <c r="D537" s="42"/>
      <c r="E537" s="43"/>
      <c r="G537" s="44"/>
    </row>
    <row r="538" spans="3:7" s="15" customFormat="1" x14ac:dyDescent="0.25">
      <c r="C538" s="41"/>
      <c r="D538" s="42"/>
      <c r="E538" s="43"/>
      <c r="G538" s="44"/>
    </row>
    <row r="539" spans="3:7" s="15" customFormat="1" x14ac:dyDescent="0.25">
      <c r="C539" s="41"/>
      <c r="D539" s="42"/>
      <c r="E539" s="43"/>
      <c r="G539" s="44"/>
    </row>
    <row r="540" spans="3:7" s="15" customFormat="1" x14ac:dyDescent="0.25">
      <c r="C540" s="41"/>
      <c r="D540" s="42"/>
      <c r="E540" s="43"/>
      <c r="G540" s="44"/>
    </row>
    <row r="541" spans="3:7" s="15" customFormat="1" x14ac:dyDescent="0.25">
      <c r="C541" s="41"/>
      <c r="D541" s="42"/>
      <c r="E541" s="43"/>
      <c r="G541" s="44"/>
    </row>
    <row r="542" spans="3:7" s="15" customFormat="1" x14ac:dyDescent="0.25">
      <c r="C542" s="41"/>
      <c r="D542" s="42"/>
      <c r="E542" s="43"/>
      <c r="G542" s="44"/>
    </row>
    <row r="543" spans="3:7" s="15" customFormat="1" x14ac:dyDescent="0.25">
      <c r="C543" s="41"/>
      <c r="D543" s="42"/>
      <c r="E543" s="43"/>
      <c r="G543" s="44"/>
    </row>
    <row r="544" spans="3:7" s="15" customFormat="1" x14ac:dyDescent="0.25">
      <c r="C544" s="41"/>
      <c r="D544" s="42"/>
      <c r="E544" s="43"/>
      <c r="G544" s="44"/>
    </row>
    <row r="545" spans="3:7" s="15" customFormat="1" x14ac:dyDescent="0.25">
      <c r="C545" s="41"/>
      <c r="D545" s="42"/>
      <c r="E545" s="43"/>
      <c r="G545" s="44"/>
    </row>
    <row r="546" spans="3:7" s="15" customFormat="1" x14ac:dyDescent="0.25">
      <c r="C546" s="41"/>
      <c r="D546" s="42"/>
      <c r="E546" s="43"/>
      <c r="G546" s="44"/>
    </row>
    <row r="547" spans="3:7" s="15" customFormat="1" x14ac:dyDescent="0.25">
      <c r="C547" s="41"/>
      <c r="D547" s="42"/>
      <c r="E547" s="43"/>
      <c r="G547" s="44"/>
    </row>
    <row r="548" spans="3:7" s="15" customFormat="1" x14ac:dyDescent="0.25">
      <c r="C548" s="41"/>
      <c r="D548" s="42"/>
      <c r="E548" s="43"/>
      <c r="G548" s="44"/>
    </row>
    <row r="549" spans="3:7" s="15" customFormat="1" x14ac:dyDescent="0.25">
      <c r="C549" s="41"/>
      <c r="D549" s="42"/>
      <c r="E549" s="43"/>
      <c r="G549" s="44"/>
    </row>
    <row r="550" spans="3:7" s="15" customFormat="1" x14ac:dyDescent="0.25">
      <c r="C550" s="41"/>
      <c r="D550" s="42"/>
      <c r="E550" s="43"/>
      <c r="G550" s="44"/>
    </row>
    <row r="551" spans="3:7" s="15" customFormat="1" x14ac:dyDescent="0.25">
      <c r="C551" s="41"/>
      <c r="D551" s="42"/>
      <c r="E551" s="43"/>
      <c r="G551" s="44"/>
    </row>
    <row r="552" spans="3:7" s="15" customFormat="1" x14ac:dyDescent="0.25">
      <c r="C552" s="41"/>
      <c r="D552" s="42"/>
      <c r="E552" s="43"/>
      <c r="G552" s="44"/>
    </row>
    <row r="553" spans="3:7" s="15" customFormat="1" x14ac:dyDescent="0.25">
      <c r="C553" s="41"/>
      <c r="D553" s="42"/>
      <c r="E553" s="43"/>
      <c r="G553" s="44"/>
    </row>
    <row r="554" spans="3:7" s="15" customFormat="1" x14ac:dyDescent="0.25">
      <c r="C554" s="41"/>
      <c r="D554" s="42"/>
      <c r="E554" s="43"/>
      <c r="G554" s="44"/>
    </row>
    <row r="555" spans="3:7" s="15" customFormat="1" x14ac:dyDescent="0.25">
      <c r="C555" s="41"/>
      <c r="D555" s="42"/>
      <c r="E555" s="43"/>
      <c r="G555" s="44"/>
    </row>
    <row r="556" spans="3:7" s="15" customFormat="1" x14ac:dyDescent="0.25">
      <c r="C556" s="41"/>
      <c r="D556" s="42"/>
      <c r="E556" s="43"/>
      <c r="G556" s="44"/>
    </row>
    <row r="557" spans="3:7" s="15" customFormat="1" x14ac:dyDescent="0.25">
      <c r="C557" s="41"/>
      <c r="D557" s="42"/>
      <c r="E557" s="43"/>
      <c r="G557" s="44"/>
    </row>
    <row r="558" spans="3:7" s="15" customFormat="1" x14ac:dyDescent="0.25">
      <c r="C558" s="41"/>
      <c r="D558" s="42"/>
      <c r="E558" s="43"/>
      <c r="G558" s="44"/>
    </row>
    <row r="559" spans="3:7" s="15" customFormat="1" x14ac:dyDescent="0.25">
      <c r="C559" s="41"/>
      <c r="D559" s="42"/>
      <c r="E559" s="43"/>
      <c r="G559" s="44"/>
    </row>
    <row r="560" spans="3:7" s="15" customFormat="1" x14ac:dyDescent="0.25">
      <c r="C560" s="41"/>
      <c r="D560" s="42"/>
      <c r="E560" s="43"/>
      <c r="G560" s="44"/>
    </row>
    <row r="561" spans="3:7" s="15" customFormat="1" x14ac:dyDescent="0.25">
      <c r="C561" s="41"/>
      <c r="D561" s="42"/>
      <c r="E561" s="43"/>
      <c r="G561" s="44"/>
    </row>
    <row r="562" spans="3:7" s="15" customFormat="1" x14ac:dyDescent="0.25">
      <c r="C562" s="41"/>
      <c r="D562" s="42"/>
      <c r="E562" s="43"/>
      <c r="G562" s="44"/>
    </row>
    <row r="563" spans="3:7" s="15" customFormat="1" x14ac:dyDescent="0.25">
      <c r="C563" s="41"/>
      <c r="D563" s="42"/>
      <c r="E563" s="43"/>
      <c r="G563" s="44"/>
    </row>
    <row r="564" spans="3:7" s="15" customFormat="1" x14ac:dyDescent="0.25">
      <c r="C564" s="41"/>
      <c r="D564" s="42"/>
      <c r="E564" s="43"/>
      <c r="G564" s="44"/>
    </row>
    <row r="565" spans="3:7" s="15" customFormat="1" x14ac:dyDescent="0.25">
      <c r="C565" s="41"/>
      <c r="D565" s="42"/>
      <c r="E565" s="43"/>
      <c r="G565" s="44"/>
    </row>
    <row r="566" spans="3:7" s="15" customFormat="1" x14ac:dyDescent="0.25">
      <c r="C566" s="41"/>
      <c r="D566" s="42"/>
      <c r="E566" s="43"/>
      <c r="G566" s="44"/>
    </row>
    <row r="567" spans="3:7" s="15" customFormat="1" x14ac:dyDescent="0.25">
      <c r="C567" s="41"/>
      <c r="D567" s="42"/>
      <c r="E567" s="43"/>
      <c r="G567" s="44"/>
    </row>
    <row r="568" spans="3:7" s="15" customFormat="1" x14ac:dyDescent="0.25">
      <c r="C568" s="41"/>
      <c r="D568" s="42"/>
      <c r="E568" s="43"/>
      <c r="G568" s="44"/>
    </row>
    <row r="569" spans="3:7" s="15" customFormat="1" x14ac:dyDescent="0.25">
      <c r="C569" s="41"/>
      <c r="D569" s="42"/>
      <c r="E569" s="43"/>
      <c r="G569" s="44"/>
    </row>
    <row r="570" spans="3:7" s="15" customFormat="1" x14ac:dyDescent="0.25">
      <c r="C570" s="41"/>
      <c r="D570" s="42"/>
      <c r="E570" s="43"/>
      <c r="G570" s="44"/>
    </row>
    <row r="571" spans="3:7" s="15" customFormat="1" x14ac:dyDescent="0.25">
      <c r="C571" s="41"/>
      <c r="D571" s="42"/>
      <c r="E571" s="43"/>
      <c r="G571" s="44"/>
    </row>
    <row r="572" spans="3:7" s="15" customFormat="1" x14ac:dyDescent="0.25">
      <c r="C572" s="41"/>
      <c r="D572" s="42"/>
      <c r="E572" s="43"/>
      <c r="G572" s="44"/>
    </row>
    <row r="573" spans="3:7" s="15" customFormat="1" x14ac:dyDescent="0.25">
      <c r="C573" s="41"/>
      <c r="D573" s="42"/>
      <c r="E573" s="43"/>
      <c r="G573" s="44"/>
    </row>
    <row r="574" spans="3:7" s="15" customFormat="1" x14ac:dyDescent="0.25">
      <c r="C574" s="41"/>
      <c r="D574" s="42"/>
      <c r="E574" s="43"/>
      <c r="G574" s="44"/>
    </row>
    <row r="575" spans="3:7" s="15" customFormat="1" x14ac:dyDescent="0.25">
      <c r="C575" s="41"/>
      <c r="D575" s="42"/>
      <c r="E575" s="43"/>
      <c r="G575" s="44"/>
    </row>
    <row r="576" spans="3:7" s="15" customFormat="1" x14ac:dyDescent="0.25">
      <c r="C576" s="41"/>
      <c r="D576" s="42"/>
      <c r="E576" s="43"/>
      <c r="G576" s="44"/>
    </row>
    <row r="577" spans="3:7" s="15" customFormat="1" x14ac:dyDescent="0.25">
      <c r="C577" s="41"/>
      <c r="D577" s="42"/>
      <c r="E577" s="43"/>
      <c r="G577" s="44"/>
    </row>
    <row r="578" spans="3:7" s="15" customFormat="1" x14ac:dyDescent="0.25">
      <c r="C578" s="41"/>
      <c r="D578" s="42"/>
      <c r="E578" s="43"/>
      <c r="G578" s="44"/>
    </row>
    <row r="579" spans="3:7" s="15" customFormat="1" x14ac:dyDescent="0.25">
      <c r="C579" s="41"/>
      <c r="D579" s="42"/>
      <c r="E579" s="43"/>
      <c r="G579" s="44"/>
    </row>
    <row r="580" spans="3:7" s="15" customFormat="1" x14ac:dyDescent="0.25">
      <c r="C580" s="41"/>
      <c r="D580" s="42"/>
      <c r="E580" s="43"/>
      <c r="G580" s="44"/>
    </row>
    <row r="581" spans="3:7" s="15" customFormat="1" x14ac:dyDescent="0.25">
      <c r="C581" s="41"/>
      <c r="D581" s="42"/>
      <c r="E581" s="43"/>
      <c r="G581" s="44"/>
    </row>
    <row r="582" spans="3:7" s="15" customFormat="1" x14ac:dyDescent="0.25">
      <c r="C582" s="41"/>
      <c r="D582" s="42"/>
      <c r="E582" s="43"/>
      <c r="G582" s="44"/>
    </row>
    <row r="583" spans="3:7" s="15" customFormat="1" x14ac:dyDescent="0.25">
      <c r="C583" s="41"/>
      <c r="D583" s="42"/>
      <c r="E583" s="43"/>
      <c r="G583" s="44"/>
    </row>
    <row r="584" spans="3:7" s="15" customFormat="1" x14ac:dyDescent="0.25">
      <c r="C584" s="41"/>
      <c r="D584" s="42"/>
      <c r="E584" s="43"/>
      <c r="G584" s="44"/>
    </row>
    <row r="585" spans="3:7" s="15" customFormat="1" x14ac:dyDescent="0.25">
      <c r="C585" s="41"/>
      <c r="D585" s="42"/>
      <c r="E585" s="43"/>
      <c r="G585" s="44"/>
    </row>
    <row r="586" spans="3:7" s="15" customFormat="1" x14ac:dyDescent="0.25">
      <c r="C586" s="41"/>
      <c r="D586" s="42"/>
      <c r="E586" s="43"/>
      <c r="G586" s="44"/>
    </row>
    <row r="587" spans="3:7" s="15" customFormat="1" x14ac:dyDescent="0.25">
      <c r="C587" s="41"/>
      <c r="D587" s="42"/>
      <c r="E587" s="43"/>
      <c r="G587" s="44"/>
    </row>
    <row r="588" spans="3:7" s="15" customFormat="1" x14ac:dyDescent="0.25">
      <c r="C588" s="41"/>
      <c r="D588" s="42"/>
      <c r="E588" s="43"/>
      <c r="G588" s="44"/>
    </row>
    <row r="589" spans="3:7" s="15" customFormat="1" x14ac:dyDescent="0.25">
      <c r="C589" s="41"/>
      <c r="D589" s="42"/>
      <c r="E589" s="43"/>
      <c r="G589" s="44"/>
    </row>
    <row r="590" spans="3:7" s="15" customFormat="1" x14ac:dyDescent="0.25">
      <c r="C590" s="41"/>
      <c r="D590" s="42"/>
      <c r="E590" s="43"/>
      <c r="G590" s="44"/>
    </row>
    <row r="591" spans="3:7" s="15" customFormat="1" x14ac:dyDescent="0.25">
      <c r="C591" s="41"/>
      <c r="D591" s="42"/>
      <c r="E591" s="43"/>
      <c r="G591" s="44"/>
    </row>
    <row r="592" spans="3:7" s="15" customFormat="1" x14ac:dyDescent="0.25">
      <c r="C592" s="41"/>
      <c r="D592" s="42"/>
      <c r="E592" s="43"/>
      <c r="G592" s="44"/>
    </row>
    <row r="593" spans="3:7" s="15" customFormat="1" x14ac:dyDescent="0.25">
      <c r="C593" s="41"/>
      <c r="D593" s="42"/>
      <c r="E593" s="43"/>
      <c r="G593" s="44"/>
    </row>
    <row r="594" spans="3:7" s="15" customFormat="1" x14ac:dyDescent="0.25">
      <c r="C594" s="41"/>
      <c r="D594" s="42"/>
      <c r="E594" s="43"/>
      <c r="G594" s="44"/>
    </row>
    <row r="595" spans="3:7" s="15" customFormat="1" x14ac:dyDescent="0.25">
      <c r="C595" s="41"/>
      <c r="D595" s="42"/>
      <c r="E595" s="43"/>
      <c r="G595" s="44"/>
    </row>
    <row r="596" spans="3:7" s="15" customFormat="1" x14ac:dyDescent="0.25">
      <c r="C596" s="41"/>
      <c r="D596" s="42"/>
      <c r="E596" s="43"/>
      <c r="G596" s="44"/>
    </row>
    <row r="597" spans="3:7" s="15" customFormat="1" x14ac:dyDescent="0.25">
      <c r="C597" s="41"/>
      <c r="D597" s="42"/>
      <c r="E597" s="43"/>
      <c r="G597" s="44"/>
    </row>
    <row r="598" spans="3:7" s="15" customFormat="1" x14ac:dyDescent="0.25">
      <c r="C598" s="41"/>
      <c r="D598" s="42"/>
      <c r="E598" s="43"/>
      <c r="G598" s="44"/>
    </row>
    <row r="599" spans="3:7" s="15" customFormat="1" x14ac:dyDescent="0.25">
      <c r="C599" s="41"/>
      <c r="D599" s="42"/>
      <c r="E599" s="43"/>
      <c r="G599" s="44"/>
    </row>
    <row r="600" spans="3:7" s="15" customFormat="1" x14ac:dyDescent="0.25">
      <c r="C600" s="41"/>
      <c r="D600" s="42"/>
      <c r="E600" s="43"/>
      <c r="G600" s="44"/>
    </row>
    <row r="601" spans="3:7" s="15" customFormat="1" x14ac:dyDescent="0.25">
      <c r="C601" s="41"/>
      <c r="D601" s="42"/>
      <c r="E601" s="43"/>
      <c r="G601" s="44"/>
    </row>
    <row r="602" spans="3:7" s="15" customFormat="1" x14ac:dyDescent="0.25">
      <c r="C602" s="41"/>
      <c r="D602" s="42"/>
      <c r="E602" s="43"/>
      <c r="G602" s="44"/>
    </row>
    <row r="603" spans="3:7" s="15" customFormat="1" x14ac:dyDescent="0.25">
      <c r="C603" s="41"/>
      <c r="D603" s="42"/>
      <c r="E603" s="43"/>
      <c r="G603" s="44"/>
    </row>
    <row r="604" spans="3:7" s="15" customFormat="1" x14ac:dyDescent="0.25">
      <c r="C604" s="41"/>
      <c r="D604" s="42"/>
      <c r="E604" s="43"/>
      <c r="G604" s="44"/>
    </row>
    <row r="605" spans="3:7" s="15" customFormat="1" x14ac:dyDescent="0.25">
      <c r="C605" s="41"/>
      <c r="D605" s="42"/>
      <c r="E605" s="43"/>
      <c r="G605" s="44"/>
    </row>
    <row r="606" spans="3:7" s="15" customFormat="1" x14ac:dyDescent="0.25">
      <c r="C606" s="41"/>
      <c r="D606" s="42"/>
      <c r="E606" s="43"/>
      <c r="G606" s="44"/>
    </row>
    <row r="607" spans="3:7" s="15" customFormat="1" x14ac:dyDescent="0.25">
      <c r="C607" s="41"/>
      <c r="D607" s="42"/>
      <c r="E607" s="43"/>
      <c r="G607" s="44"/>
    </row>
    <row r="608" spans="3:7" s="15" customFormat="1" x14ac:dyDescent="0.25">
      <c r="C608" s="41"/>
      <c r="D608" s="42"/>
      <c r="E608" s="43"/>
      <c r="G608" s="44"/>
    </row>
    <row r="609" spans="3:7" s="15" customFormat="1" x14ac:dyDescent="0.25">
      <c r="C609" s="41"/>
      <c r="D609" s="42"/>
      <c r="E609" s="43"/>
      <c r="G609" s="44"/>
    </row>
    <row r="610" spans="3:7" s="15" customFormat="1" x14ac:dyDescent="0.25">
      <c r="C610" s="41"/>
      <c r="D610" s="42"/>
      <c r="E610" s="43"/>
      <c r="G610" s="44"/>
    </row>
    <row r="611" spans="3:7" s="15" customFormat="1" x14ac:dyDescent="0.25">
      <c r="C611" s="41"/>
      <c r="D611" s="42"/>
      <c r="E611" s="43"/>
      <c r="G611" s="44"/>
    </row>
    <row r="612" spans="3:7" s="15" customFormat="1" x14ac:dyDescent="0.25">
      <c r="C612" s="41"/>
      <c r="D612" s="42"/>
      <c r="E612" s="43"/>
      <c r="G612" s="44"/>
    </row>
    <row r="613" spans="3:7" s="15" customFormat="1" x14ac:dyDescent="0.25">
      <c r="C613" s="41"/>
      <c r="D613" s="42"/>
      <c r="E613" s="43"/>
      <c r="G613" s="44"/>
    </row>
    <row r="614" spans="3:7" s="15" customFormat="1" x14ac:dyDescent="0.25">
      <c r="C614" s="41"/>
      <c r="D614" s="42"/>
      <c r="E614" s="43"/>
      <c r="G614" s="44"/>
    </row>
    <row r="615" spans="3:7" s="15" customFormat="1" x14ac:dyDescent="0.25">
      <c r="C615" s="41"/>
      <c r="D615" s="42"/>
      <c r="E615" s="43"/>
      <c r="G615" s="44"/>
    </row>
    <row r="616" spans="3:7" s="15" customFormat="1" x14ac:dyDescent="0.25">
      <c r="C616" s="41"/>
      <c r="D616" s="42"/>
      <c r="E616" s="43"/>
      <c r="G616" s="44"/>
    </row>
    <row r="617" spans="3:7" s="15" customFormat="1" x14ac:dyDescent="0.25">
      <c r="C617" s="41"/>
      <c r="D617" s="42"/>
      <c r="E617" s="43"/>
      <c r="G617" s="44"/>
    </row>
    <row r="618" spans="3:7" s="15" customFormat="1" x14ac:dyDescent="0.25">
      <c r="C618" s="41"/>
      <c r="D618" s="42"/>
      <c r="E618" s="43"/>
      <c r="G618" s="44"/>
    </row>
    <row r="619" spans="3:7" s="15" customFormat="1" x14ac:dyDescent="0.25">
      <c r="C619" s="41"/>
      <c r="D619" s="42"/>
      <c r="E619" s="43"/>
      <c r="G619" s="44"/>
    </row>
    <row r="620" spans="3:7" s="15" customFormat="1" x14ac:dyDescent="0.25">
      <c r="C620" s="41"/>
      <c r="D620" s="42"/>
      <c r="E620" s="43"/>
      <c r="G620" s="44"/>
    </row>
    <row r="621" spans="3:7" s="15" customFormat="1" x14ac:dyDescent="0.25">
      <c r="C621" s="41"/>
      <c r="D621" s="42"/>
      <c r="E621" s="43"/>
      <c r="G621" s="44"/>
    </row>
    <row r="622" spans="3:7" s="15" customFormat="1" x14ac:dyDescent="0.25">
      <c r="C622" s="41"/>
      <c r="D622" s="42"/>
      <c r="E622" s="43"/>
      <c r="G622" s="44"/>
    </row>
    <row r="623" spans="3:7" s="15" customFormat="1" x14ac:dyDescent="0.25">
      <c r="C623" s="41"/>
      <c r="D623" s="42"/>
      <c r="E623" s="43"/>
      <c r="G623" s="44"/>
    </row>
    <row r="624" spans="3:7" s="15" customFormat="1" x14ac:dyDescent="0.25">
      <c r="C624" s="41"/>
      <c r="D624" s="42"/>
      <c r="E624" s="43"/>
      <c r="G624" s="44"/>
    </row>
    <row r="625" spans="3:7" s="15" customFormat="1" x14ac:dyDescent="0.25">
      <c r="C625" s="41"/>
      <c r="D625" s="42"/>
      <c r="E625" s="43"/>
      <c r="G625" s="44"/>
    </row>
    <row r="626" spans="3:7" s="15" customFormat="1" x14ac:dyDescent="0.25">
      <c r="C626" s="41"/>
      <c r="D626" s="42"/>
      <c r="E626" s="43"/>
      <c r="G626" s="44"/>
    </row>
    <row r="627" spans="3:7" s="15" customFormat="1" x14ac:dyDescent="0.25">
      <c r="C627" s="41"/>
      <c r="D627" s="42"/>
      <c r="E627" s="43"/>
      <c r="G627" s="44"/>
    </row>
    <row r="628" spans="3:7" s="15" customFormat="1" x14ac:dyDescent="0.25">
      <c r="C628" s="41"/>
      <c r="D628" s="42"/>
      <c r="E628" s="43"/>
      <c r="G628" s="44"/>
    </row>
    <row r="629" spans="3:7" s="15" customFormat="1" x14ac:dyDescent="0.25">
      <c r="C629" s="41"/>
      <c r="D629" s="42"/>
      <c r="E629" s="43"/>
      <c r="G629" s="44"/>
    </row>
    <row r="630" spans="3:7" s="15" customFormat="1" x14ac:dyDescent="0.25">
      <c r="C630" s="41"/>
      <c r="D630" s="42"/>
      <c r="E630" s="43"/>
      <c r="G630" s="44"/>
    </row>
    <row r="631" spans="3:7" s="15" customFormat="1" x14ac:dyDescent="0.25">
      <c r="C631" s="41"/>
      <c r="D631" s="42"/>
      <c r="E631" s="43"/>
      <c r="G631" s="44"/>
    </row>
    <row r="632" spans="3:7" s="15" customFormat="1" x14ac:dyDescent="0.25">
      <c r="C632" s="41"/>
      <c r="D632" s="42"/>
      <c r="E632" s="43"/>
      <c r="G632" s="44"/>
    </row>
    <row r="633" spans="3:7" s="15" customFormat="1" x14ac:dyDescent="0.25">
      <c r="C633" s="41"/>
      <c r="D633" s="42"/>
      <c r="E633" s="43"/>
      <c r="G633" s="44"/>
    </row>
    <row r="634" spans="3:7" s="15" customFormat="1" x14ac:dyDescent="0.25">
      <c r="C634" s="41"/>
      <c r="D634" s="42"/>
      <c r="E634" s="43"/>
      <c r="G634" s="44"/>
    </row>
    <row r="635" spans="3:7" s="15" customFormat="1" x14ac:dyDescent="0.25">
      <c r="C635" s="41"/>
      <c r="D635" s="42"/>
      <c r="E635" s="43"/>
      <c r="G635" s="44"/>
    </row>
    <row r="636" spans="3:7" s="15" customFormat="1" x14ac:dyDescent="0.25">
      <c r="C636" s="41"/>
      <c r="D636" s="42"/>
      <c r="E636" s="43"/>
      <c r="G636" s="44"/>
    </row>
    <row r="637" spans="3:7" s="15" customFormat="1" x14ac:dyDescent="0.25">
      <c r="C637" s="41"/>
      <c r="D637" s="42"/>
      <c r="E637" s="43"/>
      <c r="G637" s="44"/>
    </row>
    <row r="638" spans="3:7" s="15" customFormat="1" x14ac:dyDescent="0.25">
      <c r="C638" s="41"/>
      <c r="D638" s="42"/>
      <c r="E638" s="43"/>
      <c r="G638" s="44"/>
    </row>
    <row r="639" spans="3:7" s="15" customFormat="1" x14ac:dyDescent="0.25">
      <c r="C639" s="41"/>
      <c r="D639" s="42"/>
      <c r="E639" s="43"/>
      <c r="G639" s="44"/>
    </row>
    <row r="640" spans="3:7" s="15" customFormat="1" x14ac:dyDescent="0.25">
      <c r="C640" s="41"/>
      <c r="D640" s="42"/>
      <c r="E640" s="43"/>
      <c r="G640" s="44"/>
    </row>
    <row r="641" spans="3:7" s="15" customFormat="1" x14ac:dyDescent="0.25">
      <c r="C641" s="41"/>
      <c r="D641" s="42"/>
      <c r="E641" s="43"/>
      <c r="G641" s="44"/>
    </row>
    <row r="642" spans="3:7" s="15" customFormat="1" x14ac:dyDescent="0.25">
      <c r="C642" s="41"/>
      <c r="D642" s="42"/>
      <c r="E642" s="43"/>
      <c r="G642" s="44"/>
    </row>
    <row r="643" spans="3:7" s="15" customFormat="1" x14ac:dyDescent="0.25">
      <c r="C643" s="41"/>
      <c r="D643" s="42"/>
      <c r="E643" s="43"/>
      <c r="G643" s="44"/>
    </row>
    <row r="644" spans="3:7" s="15" customFormat="1" x14ac:dyDescent="0.25">
      <c r="C644" s="41"/>
      <c r="D644" s="42"/>
      <c r="E644" s="43"/>
      <c r="G644" s="44"/>
    </row>
    <row r="645" spans="3:7" s="15" customFormat="1" x14ac:dyDescent="0.25">
      <c r="C645" s="41"/>
      <c r="D645" s="42"/>
      <c r="E645" s="43"/>
      <c r="G645" s="44"/>
    </row>
    <row r="646" spans="3:7" s="15" customFormat="1" x14ac:dyDescent="0.25">
      <c r="C646" s="41"/>
      <c r="D646" s="42"/>
      <c r="E646" s="43"/>
      <c r="G646" s="44"/>
    </row>
    <row r="647" spans="3:7" s="15" customFormat="1" x14ac:dyDescent="0.25">
      <c r="C647" s="41"/>
      <c r="D647" s="42"/>
      <c r="E647" s="43"/>
      <c r="G647" s="44"/>
    </row>
    <row r="648" spans="3:7" s="15" customFormat="1" x14ac:dyDescent="0.25">
      <c r="C648" s="41"/>
      <c r="D648" s="42"/>
      <c r="E648" s="43"/>
      <c r="G648" s="44"/>
    </row>
    <row r="649" spans="3:7" s="15" customFormat="1" x14ac:dyDescent="0.25">
      <c r="C649" s="41"/>
      <c r="D649" s="42"/>
      <c r="E649" s="43"/>
      <c r="G649" s="44"/>
    </row>
    <row r="650" spans="3:7" s="15" customFormat="1" x14ac:dyDescent="0.25">
      <c r="C650" s="41"/>
      <c r="D650" s="42"/>
      <c r="E650" s="43"/>
      <c r="G650" s="44"/>
    </row>
    <row r="651" spans="3:7" s="15" customFormat="1" x14ac:dyDescent="0.25">
      <c r="C651" s="41"/>
      <c r="D651" s="42"/>
      <c r="E651" s="43"/>
      <c r="G651" s="44"/>
    </row>
    <row r="652" spans="3:7" s="15" customFormat="1" x14ac:dyDescent="0.25">
      <c r="C652" s="41"/>
      <c r="D652" s="42"/>
      <c r="E652" s="43"/>
      <c r="G652" s="44"/>
    </row>
    <row r="653" spans="3:7" s="15" customFormat="1" x14ac:dyDescent="0.25">
      <c r="C653" s="41"/>
      <c r="D653" s="42"/>
      <c r="E653" s="43"/>
      <c r="G653" s="44"/>
    </row>
    <row r="654" spans="3:7" s="15" customFormat="1" x14ac:dyDescent="0.25">
      <c r="C654" s="41"/>
      <c r="D654" s="42"/>
      <c r="E654" s="43"/>
      <c r="G654" s="44"/>
    </row>
    <row r="655" spans="3:7" s="15" customFormat="1" x14ac:dyDescent="0.25">
      <c r="C655" s="41"/>
      <c r="D655" s="42"/>
      <c r="E655" s="43"/>
      <c r="G655" s="44"/>
    </row>
    <row r="656" spans="3:7" s="15" customFormat="1" x14ac:dyDescent="0.25">
      <c r="C656" s="41"/>
      <c r="D656" s="42"/>
      <c r="E656" s="43"/>
      <c r="G656" s="44"/>
    </row>
    <row r="657" spans="3:7" s="15" customFormat="1" x14ac:dyDescent="0.25">
      <c r="C657" s="41"/>
      <c r="D657" s="42"/>
      <c r="E657" s="43"/>
      <c r="G657" s="44"/>
    </row>
    <row r="658" spans="3:7" s="15" customFormat="1" x14ac:dyDescent="0.25">
      <c r="C658" s="41"/>
      <c r="D658" s="42"/>
      <c r="E658" s="43"/>
      <c r="G658" s="44"/>
    </row>
    <row r="659" spans="3:7" s="15" customFormat="1" x14ac:dyDescent="0.25">
      <c r="C659" s="41"/>
      <c r="D659" s="42"/>
      <c r="E659" s="43"/>
      <c r="G659" s="44"/>
    </row>
    <row r="660" spans="3:7" s="15" customFormat="1" x14ac:dyDescent="0.25">
      <c r="C660" s="41"/>
      <c r="D660" s="42"/>
      <c r="E660" s="43"/>
      <c r="G660" s="44"/>
    </row>
    <row r="661" spans="3:7" s="15" customFormat="1" x14ac:dyDescent="0.25">
      <c r="C661" s="41"/>
      <c r="D661" s="42"/>
      <c r="E661" s="43"/>
      <c r="G661" s="44"/>
    </row>
    <row r="662" spans="3:7" s="15" customFormat="1" x14ac:dyDescent="0.25">
      <c r="C662" s="41"/>
      <c r="D662" s="42"/>
      <c r="E662" s="43"/>
      <c r="G662" s="44"/>
    </row>
    <row r="663" spans="3:7" s="15" customFormat="1" x14ac:dyDescent="0.25">
      <c r="C663" s="41"/>
      <c r="D663" s="42"/>
      <c r="E663" s="43"/>
      <c r="G663" s="44"/>
    </row>
    <row r="664" spans="3:7" s="15" customFormat="1" x14ac:dyDescent="0.25">
      <c r="C664" s="41"/>
      <c r="D664" s="42"/>
      <c r="E664" s="43"/>
      <c r="G664" s="44"/>
    </row>
    <row r="665" spans="3:7" s="15" customFormat="1" x14ac:dyDescent="0.25">
      <c r="C665" s="41"/>
      <c r="D665" s="42"/>
      <c r="E665" s="43"/>
      <c r="G665" s="44"/>
    </row>
    <row r="666" spans="3:7" s="15" customFormat="1" x14ac:dyDescent="0.25">
      <c r="C666" s="41"/>
      <c r="D666" s="42"/>
      <c r="E666" s="43"/>
      <c r="G666" s="44"/>
    </row>
    <row r="667" spans="3:7" s="15" customFormat="1" x14ac:dyDescent="0.25">
      <c r="C667" s="41"/>
      <c r="D667" s="42"/>
      <c r="E667" s="43"/>
      <c r="G667" s="44"/>
    </row>
    <row r="668" spans="3:7" s="15" customFormat="1" x14ac:dyDescent="0.25">
      <c r="C668" s="41"/>
      <c r="D668" s="42"/>
      <c r="E668" s="43"/>
      <c r="G668" s="44"/>
    </row>
    <row r="669" spans="3:7" s="15" customFormat="1" x14ac:dyDescent="0.25">
      <c r="C669" s="41"/>
      <c r="D669" s="42"/>
      <c r="E669" s="43"/>
      <c r="G669" s="44"/>
    </row>
    <row r="670" spans="3:7" s="15" customFormat="1" x14ac:dyDescent="0.25">
      <c r="C670" s="41"/>
      <c r="D670" s="42"/>
      <c r="E670" s="43"/>
      <c r="G670" s="44"/>
    </row>
    <row r="671" spans="3:7" s="15" customFormat="1" x14ac:dyDescent="0.25">
      <c r="C671" s="41"/>
      <c r="D671" s="42"/>
      <c r="E671" s="43"/>
      <c r="G671" s="44"/>
    </row>
    <row r="672" spans="3:7" s="15" customFormat="1" x14ac:dyDescent="0.25">
      <c r="C672" s="41"/>
      <c r="D672" s="42"/>
      <c r="E672" s="43"/>
      <c r="G672" s="44"/>
    </row>
    <row r="673" spans="3:7" s="15" customFormat="1" x14ac:dyDescent="0.25">
      <c r="C673" s="41"/>
      <c r="D673" s="42"/>
      <c r="E673" s="43"/>
      <c r="G673" s="44"/>
    </row>
    <row r="674" spans="3:7" s="15" customFormat="1" x14ac:dyDescent="0.25">
      <c r="C674" s="41"/>
      <c r="D674" s="42"/>
      <c r="E674" s="43"/>
      <c r="G674" s="44"/>
    </row>
    <row r="675" spans="3:7" s="15" customFormat="1" x14ac:dyDescent="0.25">
      <c r="C675" s="41"/>
      <c r="D675" s="42"/>
      <c r="E675" s="43"/>
      <c r="G675" s="44"/>
    </row>
    <row r="676" spans="3:7" s="15" customFormat="1" x14ac:dyDescent="0.25">
      <c r="C676" s="41"/>
      <c r="D676" s="42"/>
      <c r="E676" s="43"/>
      <c r="G676" s="44"/>
    </row>
    <row r="677" spans="3:7" s="15" customFormat="1" x14ac:dyDescent="0.25">
      <c r="C677" s="41"/>
      <c r="D677" s="42"/>
      <c r="E677" s="43"/>
      <c r="G677" s="44"/>
    </row>
    <row r="678" spans="3:7" s="15" customFormat="1" x14ac:dyDescent="0.25">
      <c r="C678" s="41"/>
      <c r="D678" s="42"/>
      <c r="E678" s="43"/>
      <c r="G678" s="44"/>
    </row>
    <row r="679" spans="3:7" s="15" customFormat="1" x14ac:dyDescent="0.25">
      <c r="C679" s="41"/>
      <c r="D679" s="42"/>
      <c r="E679" s="43"/>
      <c r="G679" s="44"/>
    </row>
    <row r="680" spans="3:7" s="15" customFormat="1" x14ac:dyDescent="0.25">
      <c r="C680" s="41"/>
      <c r="D680" s="42"/>
      <c r="E680" s="43"/>
      <c r="G680" s="44"/>
    </row>
    <row r="681" spans="3:7" s="15" customFormat="1" x14ac:dyDescent="0.25">
      <c r="C681" s="41"/>
      <c r="D681" s="42"/>
      <c r="E681" s="43"/>
      <c r="G681" s="44"/>
    </row>
    <row r="682" spans="3:7" s="15" customFormat="1" x14ac:dyDescent="0.25">
      <c r="C682" s="41"/>
      <c r="D682" s="42"/>
      <c r="E682" s="43"/>
      <c r="G682" s="44"/>
    </row>
    <row r="683" spans="3:7" s="15" customFormat="1" x14ac:dyDescent="0.25">
      <c r="C683" s="41"/>
      <c r="D683" s="42"/>
      <c r="E683" s="43"/>
      <c r="G683" s="44"/>
    </row>
    <row r="684" spans="3:7" s="15" customFormat="1" x14ac:dyDescent="0.25">
      <c r="C684" s="41"/>
      <c r="D684" s="42"/>
      <c r="E684" s="43"/>
      <c r="G684" s="44"/>
    </row>
    <row r="685" spans="3:7" s="15" customFormat="1" x14ac:dyDescent="0.25">
      <c r="C685" s="41"/>
      <c r="D685" s="42"/>
      <c r="E685" s="43"/>
      <c r="G685" s="44"/>
    </row>
    <row r="686" spans="3:7" s="15" customFormat="1" x14ac:dyDescent="0.25">
      <c r="C686" s="41"/>
      <c r="D686" s="42"/>
      <c r="E686" s="43"/>
      <c r="G686" s="44"/>
    </row>
    <row r="687" spans="3:7" s="15" customFormat="1" x14ac:dyDescent="0.25">
      <c r="C687" s="41"/>
      <c r="D687" s="42"/>
      <c r="E687" s="43"/>
      <c r="G687" s="44"/>
    </row>
    <row r="688" spans="3:7" s="15" customFormat="1" x14ac:dyDescent="0.25">
      <c r="C688" s="41"/>
      <c r="D688" s="42"/>
      <c r="E688" s="43"/>
      <c r="G688" s="44"/>
    </row>
    <row r="689" spans="3:7" s="15" customFormat="1" x14ac:dyDescent="0.25">
      <c r="C689" s="41"/>
      <c r="D689" s="42"/>
      <c r="E689" s="43"/>
      <c r="G689" s="44"/>
    </row>
    <row r="690" spans="3:7" s="15" customFormat="1" x14ac:dyDescent="0.25">
      <c r="C690" s="41"/>
      <c r="D690" s="42"/>
      <c r="E690" s="43"/>
      <c r="G690" s="44"/>
    </row>
    <row r="691" spans="3:7" s="15" customFormat="1" x14ac:dyDescent="0.25">
      <c r="C691" s="41"/>
      <c r="D691" s="42"/>
      <c r="E691" s="43"/>
      <c r="G691" s="44"/>
    </row>
    <row r="692" spans="3:7" s="15" customFormat="1" x14ac:dyDescent="0.25">
      <c r="C692" s="41"/>
      <c r="D692" s="42"/>
      <c r="E692" s="43"/>
      <c r="G692" s="44"/>
    </row>
    <row r="693" spans="3:7" s="15" customFormat="1" x14ac:dyDescent="0.25">
      <c r="C693" s="41"/>
      <c r="D693" s="42"/>
      <c r="E693" s="43"/>
      <c r="G693" s="44"/>
    </row>
    <row r="694" spans="3:7" s="15" customFormat="1" x14ac:dyDescent="0.25">
      <c r="C694" s="41"/>
      <c r="D694" s="42"/>
      <c r="E694" s="43"/>
      <c r="G694" s="44"/>
    </row>
    <row r="695" spans="3:7" s="15" customFormat="1" x14ac:dyDescent="0.25">
      <c r="C695" s="41"/>
      <c r="D695" s="42"/>
      <c r="E695" s="43"/>
      <c r="G695" s="44"/>
    </row>
    <row r="696" spans="3:7" s="15" customFormat="1" x14ac:dyDescent="0.25">
      <c r="C696" s="41"/>
      <c r="D696" s="42"/>
      <c r="E696" s="43"/>
      <c r="G696" s="44"/>
    </row>
    <row r="697" spans="3:7" s="15" customFormat="1" x14ac:dyDescent="0.25">
      <c r="C697" s="41"/>
      <c r="D697" s="42"/>
      <c r="E697" s="43"/>
      <c r="G697" s="44"/>
    </row>
    <row r="698" spans="3:7" s="15" customFormat="1" x14ac:dyDescent="0.25">
      <c r="C698" s="41"/>
      <c r="D698" s="42"/>
      <c r="E698" s="43"/>
      <c r="G698" s="44"/>
    </row>
    <row r="699" spans="3:7" s="15" customFormat="1" x14ac:dyDescent="0.25">
      <c r="C699" s="41"/>
      <c r="D699" s="42"/>
      <c r="E699" s="43"/>
      <c r="G699" s="44"/>
    </row>
    <row r="700" spans="3:7" s="15" customFormat="1" x14ac:dyDescent="0.25">
      <c r="C700" s="41"/>
      <c r="D700" s="42"/>
      <c r="E700" s="43"/>
      <c r="G700" s="44"/>
    </row>
    <row r="701" spans="3:7" s="15" customFormat="1" x14ac:dyDescent="0.25">
      <c r="C701" s="41"/>
      <c r="D701" s="42"/>
      <c r="E701" s="43"/>
      <c r="G701" s="44"/>
    </row>
    <row r="702" spans="3:7" s="15" customFormat="1" x14ac:dyDescent="0.25">
      <c r="C702" s="41"/>
      <c r="D702" s="42"/>
      <c r="E702" s="43"/>
      <c r="G702" s="44"/>
    </row>
    <row r="703" spans="3:7" s="15" customFormat="1" x14ac:dyDescent="0.25">
      <c r="C703" s="41"/>
      <c r="D703" s="42"/>
      <c r="E703" s="43"/>
      <c r="G703" s="44"/>
    </row>
    <row r="704" spans="3:7" s="15" customFormat="1" x14ac:dyDescent="0.25">
      <c r="C704" s="41"/>
      <c r="D704" s="42"/>
      <c r="E704" s="43"/>
      <c r="G704" s="44"/>
    </row>
    <row r="705" spans="3:7" s="15" customFormat="1" x14ac:dyDescent="0.25">
      <c r="C705" s="41"/>
      <c r="D705" s="42"/>
      <c r="E705" s="43"/>
      <c r="G705" s="44"/>
    </row>
    <row r="706" spans="3:7" s="15" customFormat="1" x14ac:dyDescent="0.25">
      <c r="C706" s="41"/>
      <c r="D706" s="42"/>
      <c r="E706" s="43"/>
      <c r="G706" s="44"/>
    </row>
    <row r="707" spans="3:7" s="15" customFormat="1" x14ac:dyDescent="0.25">
      <c r="C707" s="41"/>
      <c r="D707" s="42"/>
      <c r="E707" s="43"/>
      <c r="G707" s="44"/>
    </row>
    <row r="708" spans="3:7" s="15" customFormat="1" x14ac:dyDescent="0.25">
      <c r="C708" s="41"/>
      <c r="D708" s="42"/>
      <c r="E708" s="43"/>
      <c r="G708" s="44"/>
    </row>
    <row r="709" spans="3:7" s="15" customFormat="1" x14ac:dyDescent="0.25">
      <c r="C709" s="41"/>
      <c r="D709" s="42"/>
      <c r="E709" s="43"/>
      <c r="G709" s="44"/>
    </row>
    <row r="710" spans="3:7" s="15" customFormat="1" x14ac:dyDescent="0.25">
      <c r="C710" s="41"/>
      <c r="D710" s="42"/>
      <c r="E710" s="43"/>
      <c r="G710" s="44"/>
    </row>
    <row r="711" spans="3:7" s="15" customFormat="1" x14ac:dyDescent="0.25">
      <c r="C711" s="41"/>
      <c r="D711" s="42"/>
      <c r="E711" s="43"/>
      <c r="G711" s="44"/>
    </row>
    <row r="712" spans="3:7" s="15" customFormat="1" x14ac:dyDescent="0.25">
      <c r="C712" s="41"/>
      <c r="D712" s="42"/>
      <c r="E712" s="43"/>
      <c r="G712" s="44"/>
    </row>
    <row r="713" spans="3:7" s="15" customFormat="1" x14ac:dyDescent="0.25">
      <c r="C713" s="41"/>
      <c r="D713" s="42"/>
      <c r="E713" s="43"/>
      <c r="G713" s="44"/>
    </row>
    <row r="714" spans="3:7" s="15" customFormat="1" x14ac:dyDescent="0.25">
      <c r="C714" s="41"/>
      <c r="D714" s="42"/>
      <c r="E714" s="43"/>
      <c r="G714" s="44"/>
    </row>
    <row r="715" spans="3:7" s="15" customFormat="1" x14ac:dyDescent="0.25">
      <c r="C715" s="41"/>
      <c r="D715" s="42"/>
      <c r="E715" s="43"/>
      <c r="G715" s="44"/>
    </row>
    <row r="716" spans="3:7" s="15" customFormat="1" x14ac:dyDescent="0.25">
      <c r="C716" s="41"/>
      <c r="D716" s="42"/>
      <c r="E716" s="43"/>
      <c r="G716" s="44"/>
    </row>
    <row r="717" spans="3:7" s="15" customFormat="1" x14ac:dyDescent="0.25">
      <c r="C717" s="41"/>
      <c r="D717" s="42"/>
      <c r="E717" s="43"/>
      <c r="G717" s="44"/>
    </row>
    <row r="718" spans="3:7" s="15" customFormat="1" x14ac:dyDescent="0.25">
      <c r="C718" s="41"/>
      <c r="D718" s="42"/>
      <c r="E718" s="43"/>
      <c r="G718" s="44"/>
    </row>
    <row r="719" spans="3:7" s="15" customFormat="1" x14ac:dyDescent="0.25">
      <c r="C719" s="41"/>
      <c r="D719" s="42"/>
      <c r="E719" s="43"/>
      <c r="G719" s="44"/>
    </row>
    <row r="720" spans="3:7" s="15" customFormat="1" x14ac:dyDescent="0.25">
      <c r="C720" s="41"/>
      <c r="D720" s="42"/>
      <c r="E720" s="43"/>
      <c r="G720" s="44"/>
    </row>
    <row r="721" spans="3:7" s="15" customFormat="1" x14ac:dyDescent="0.25">
      <c r="C721" s="41"/>
      <c r="D721" s="42"/>
      <c r="E721" s="43"/>
      <c r="G721" s="44"/>
    </row>
    <row r="722" spans="3:7" s="15" customFormat="1" x14ac:dyDescent="0.25">
      <c r="C722" s="41"/>
      <c r="D722" s="42"/>
      <c r="E722" s="43"/>
      <c r="G722" s="44"/>
    </row>
    <row r="723" spans="3:7" s="15" customFormat="1" x14ac:dyDescent="0.25">
      <c r="C723" s="41"/>
      <c r="D723" s="42"/>
      <c r="E723" s="43"/>
      <c r="G723" s="44"/>
    </row>
    <row r="724" spans="3:7" s="15" customFormat="1" x14ac:dyDescent="0.25">
      <c r="C724" s="41"/>
      <c r="D724" s="42"/>
      <c r="E724" s="43"/>
      <c r="G724" s="44"/>
    </row>
    <row r="725" spans="3:7" s="15" customFormat="1" x14ac:dyDescent="0.25">
      <c r="C725" s="41"/>
      <c r="D725" s="42"/>
      <c r="E725" s="43"/>
      <c r="G725" s="44"/>
    </row>
    <row r="726" spans="3:7" s="15" customFormat="1" x14ac:dyDescent="0.25">
      <c r="C726" s="41"/>
      <c r="D726" s="42"/>
      <c r="E726" s="43"/>
      <c r="G726" s="44"/>
    </row>
    <row r="727" spans="3:7" s="15" customFormat="1" x14ac:dyDescent="0.25">
      <c r="C727" s="41"/>
      <c r="D727" s="42"/>
      <c r="E727" s="43"/>
      <c r="G727" s="44"/>
    </row>
    <row r="728" spans="3:7" s="15" customFormat="1" x14ac:dyDescent="0.25">
      <c r="C728" s="41"/>
      <c r="D728" s="42"/>
      <c r="E728" s="43"/>
      <c r="G728" s="44"/>
    </row>
    <row r="729" spans="3:7" s="15" customFormat="1" x14ac:dyDescent="0.25">
      <c r="C729" s="41"/>
      <c r="D729" s="42"/>
      <c r="E729" s="43"/>
      <c r="G729" s="44"/>
    </row>
    <row r="730" spans="3:7" s="15" customFormat="1" x14ac:dyDescent="0.25">
      <c r="C730" s="41"/>
      <c r="D730" s="42"/>
      <c r="E730" s="43"/>
      <c r="G730" s="44"/>
    </row>
    <row r="731" spans="3:7" s="15" customFormat="1" x14ac:dyDescent="0.25">
      <c r="C731" s="41"/>
      <c r="D731" s="42"/>
      <c r="E731" s="43"/>
      <c r="G731" s="44"/>
    </row>
    <row r="732" spans="3:7" s="15" customFormat="1" x14ac:dyDescent="0.25">
      <c r="C732" s="41"/>
      <c r="D732" s="42"/>
      <c r="E732" s="43"/>
      <c r="G732" s="44"/>
    </row>
    <row r="733" spans="3:7" s="15" customFormat="1" x14ac:dyDescent="0.25">
      <c r="C733" s="41"/>
      <c r="D733" s="42"/>
      <c r="E733" s="43"/>
      <c r="G733" s="44"/>
    </row>
    <row r="734" spans="3:7" s="15" customFormat="1" x14ac:dyDescent="0.25">
      <c r="C734" s="41"/>
      <c r="D734" s="42"/>
      <c r="E734" s="43"/>
      <c r="G734" s="44"/>
    </row>
    <row r="735" spans="3:7" s="15" customFormat="1" x14ac:dyDescent="0.25">
      <c r="C735" s="41"/>
      <c r="D735" s="42"/>
      <c r="E735" s="43"/>
      <c r="G735" s="44"/>
    </row>
    <row r="736" spans="3:7" s="15" customFormat="1" x14ac:dyDescent="0.25">
      <c r="C736" s="41"/>
      <c r="D736" s="42"/>
      <c r="E736" s="43"/>
      <c r="G736" s="44"/>
    </row>
    <row r="737" spans="3:7" s="15" customFormat="1" x14ac:dyDescent="0.25">
      <c r="C737" s="41"/>
      <c r="D737" s="42"/>
      <c r="E737" s="43"/>
      <c r="G737" s="44"/>
    </row>
    <row r="738" spans="3:7" s="15" customFormat="1" x14ac:dyDescent="0.25">
      <c r="C738" s="41"/>
      <c r="D738" s="42"/>
      <c r="E738" s="43"/>
      <c r="G738" s="44"/>
    </row>
    <row r="739" spans="3:7" s="15" customFormat="1" x14ac:dyDescent="0.25">
      <c r="C739" s="41"/>
      <c r="D739" s="42"/>
      <c r="E739" s="43"/>
      <c r="G739" s="44"/>
    </row>
    <row r="740" spans="3:7" s="15" customFormat="1" x14ac:dyDescent="0.25">
      <c r="C740" s="41"/>
      <c r="D740" s="42"/>
      <c r="E740" s="43"/>
      <c r="G740" s="44"/>
    </row>
    <row r="741" spans="3:7" s="15" customFormat="1" x14ac:dyDescent="0.25">
      <c r="C741" s="41"/>
      <c r="D741" s="42"/>
      <c r="E741" s="43"/>
      <c r="G741" s="44"/>
    </row>
    <row r="742" spans="3:7" s="15" customFormat="1" x14ac:dyDescent="0.25">
      <c r="C742" s="41"/>
      <c r="D742" s="42"/>
      <c r="E742" s="43"/>
      <c r="G742" s="44"/>
    </row>
    <row r="743" spans="3:7" s="15" customFormat="1" x14ac:dyDescent="0.25">
      <c r="C743" s="41"/>
      <c r="D743" s="42"/>
      <c r="E743" s="43"/>
      <c r="G743" s="44"/>
    </row>
    <row r="744" spans="3:7" s="15" customFormat="1" x14ac:dyDescent="0.25">
      <c r="C744" s="41"/>
      <c r="D744" s="42"/>
      <c r="E744" s="43"/>
      <c r="G744" s="44"/>
    </row>
    <row r="745" spans="3:7" s="15" customFormat="1" x14ac:dyDescent="0.25">
      <c r="C745" s="41"/>
      <c r="D745" s="42"/>
      <c r="E745" s="43"/>
      <c r="G745" s="44"/>
    </row>
    <row r="746" spans="3:7" s="15" customFormat="1" x14ac:dyDescent="0.25">
      <c r="C746" s="41"/>
      <c r="D746" s="42"/>
      <c r="E746" s="43"/>
      <c r="G746" s="44"/>
    </row>
    <row r="747" spans="3:7" s="15" customFormat="1" x14ac:dyDescent="0.25">
      <c r="C747" s="41"/>
      <c r="D747" s="42"/>
      <c r="E747" s="43"/>
      <c r="G747" s="44"/>
    </row>
    <row r="748" spans="3:7" s="15" customFormat="1" x14ac:dyDescent="0.25">
      <c r="C748" s="41"/>
      <c r="D748" s="42"/>
      <c r="E748" s="43"/>
      <c r="G748" s="44"/>
    </row>
    <row r="749" spans="3:7" s="15" customFormat="1" x14ac:dyDescent="0.25">
      <c r="C749" s="41"/>
      <c r="D749" s="42"/>
      <c r="E749" s="43"/>
      <c r="G749" s="44"/>
    </row>
    <row r="750" spans="3:7" s="15" customFormat="1" x14ac:dyDescent="0.25">
      <c r="C750" s="41"/>
      <c r="D750" s="42"/>
      <c r="E750" s="43"/>
      <c r="G750" s="44"/>
    </row>
    <row r="751" spans="3:7" s="15" customFormat="1" x14ac:dyDescent="0.25">
      <c r="C751" s="41"/>
      <c r="D751" s="42"/>
      <c r="E751" s="43"/>
      <c r="G751" s="44"/>
    </row>
    <row r="752" spans="3:7" s="15" customFormat="1" x14ac:dyDescent="0.25">
      <c r="C752" s="41"/>
      <c r="D752" s="42"/>
      <c r="E752" s="43"/>
      <c r="G752" s="44"/>
    </row>
    <row r="753" spans="3:7" s="15" customFormat="1" x14ac:dyDescent="0.25">
      <c r="C753" s="41"/>
      <c r="D753" s="42"/>
      <c r="E753" s="43"/>
      <c r="G753" s="44"/>
    </row>
    <row r="754" spans="3:7" s="15" customFormat="1" x14ac:dyDescent="0.25">
      <c r="C754" s="41"/>
      <c r="D754" s="42"/>
      <c r="E754" s="43"/>
      <c r="G754" s="44"/>
    </row>
    <row r="755" spans="3:7" s="15" customFormat="1" x14ac:dyDescent="0.25">
      <c r="C755" s="41"/>
      <c r="D755" s="42"/>
      <c r="E755" s="43"/>
      <c r="G755" s="44"/>
    </row>
    <row r="756" spans="3:7" s="15" customFormat="1" x14ac:dyDescent="0.25">
      <c r="C756" s="41"/>
      <c r="D756" s="42"/>
      <c r="E756" s="43"/>
      <c r="G756" s="44"/>
    </row>
    <row r="757" spans="3:7" s="15" customFormat="1" x14ac:dyDescent="0.25">
      <c r="C757" s="41"/>
      <c r="D757" s="42"/>
      <c r="E757" s="43"/>
      <c r="G757" s="44"/>
    </row>
    <row r="758" spans="3:7" s="15" customFormat="1" x14ac:dyDescent="0.25">
      <c r="C758" s="41"/>
      <c r="D758" s="42"/>
      <c r="E758" s="43"/>
      <c r="G758" s="44"/>
    </row>
    <row r="759" spans="3:7" s="15" customFormat="1" x14ac:dyDescent="0.25">
      <c r="C759" s="41"/>
      <c r="D759" s="42"/>
      <c r="E759" s="43"/>
      <c r="G759" s="44"/>
    </row>
    <row r="760" spans="3:7" s="15" customFormat="1" x14ac:dyDescent="0.25">
      <c r="C760" s="41"/>
      <c r="D760" s="42"/>
      <c r="E760" s="43"/>
      <c r="G760" s="44"/>
    </row>
    <row r="761" spans="3:7" s="15" customFormat="1" x14ac:dyDescent="0.25">
      <c r="C761" s="41"/>
      <c r="D761" s="42"/>
      <c r="E761" s="43"/>
      <c r="G761" s="44"/>
    </row>
    <row r="762" spans="3:7" s="15" customFormat="1" x14ac:dyDescent="0.25">
      <c r="C762" s="41"/>
      <c r="D762" s="42"/>
      <c r="E762" s="43"/>
      <c r="G762" s="44"/>
    </row>
    <row r="763" spans="3:7" s="15" customFormat="1" x14ac:dyDescent="0.25">
      <c r="C763" s="41"/>
      <c r="D763" s="42"/>
      <c r="E763" s="43"/>
      <c r="G763" s="44"/>
    </row>
    <row r="764" spans="3:7" s="15" customFormat="1" x14ac:dyDescent="0.25">
      <c r="C764" s="41"/>
      <c r="D764" s="42"/>
      <c r="E764" s="43"/>
      <c r="G764" s="44"/>
    </row>
    <row r="765" spans="3:7" s="15" customFormat="1" x14ac:dyDescent="0.25">
      <c r="C765" s="41"/>
      <c r="D765" s="42"/>
      <c r="E765" s="43"/>
      <c r="G765" s="44"/>
    </row>
    <row r="766" spans="3:7" s="15" customFormat="1" x14ac:dyDescent="0.25">
      <c r="C766" s="41"/>
      <c r="D766" s="42"/>
      <c r="E766" s="43"/>
      <c r="G766" s="44"/>
    </row>
  </sheetData>
  <sheetProtection password="DE19" sheet="1" objects="1" scenarios="1" selectLockedCells="1"/>
  <mergeCells count="11">
    <mergeCell ref="B1:G1"/>
    <mergeCell ref="E105:G105"/>
    <mergeCell ref="A28:A29"/>
    <mergeCell ref="A10:A11"/>
    <mergeCell ref="A25:A26"/>
    <mergeCell ref="A13:A14"/>
    <mergeCell ref="A16:A17"/>
    <mergeCell ref="A19:A20"/>
    <mergeCell ref="A22:A23"/>
    <mergeCell ref="B6:G6"/>
    <mergeCell ref="B2:G5"/>
  </mergeCells>
  <conditionalFormatting sqref="E11:E104">
    <cfRule type="containsText" dxfId="33" priority="1" operator="containsText" text="nemat">
      <formula>NOT(ISERROR(SEARCH("nemat",E11)))</formula>
    </cfRule>
    <cfRule type="containsText" dxfId="32" priority="3" operator="containsText" text="sclerotinia">
      <formula>NOT(ISERROR(SEARCH("sclerotinia",E11)))</formula>
    </cfRule>
    <cfRule type="containsText" dxfId="31" priority="4" operator="containsText" text="Güllegabe reduzieren">
      <formula>NOT(ISERROR(SEARCH("Güllegabe reduzieren",E11)))</formula>
    </cfRule>
    <cfRule type="containsText" dxfId="30" priority="6" operator="containsText" text="sehr zu empfehlen">
      <formula>NOT(ISERROR(SEARCH("sehr zu empfehlen",E11)))</formula>
    </cfRule>
    <cfRule type="containsText" dxfId="29" priority="7" operator="containsText" text="Leguminosenanteil niedrig halten">
      <formula>NOT(ISERROR(SEARCH("Leguminosenanteil niedrig halten",E11)))</formula>
    </cfRule>
    <cfRule type="containsText" dxfId="28" priority="8" operator="containsText" text="Vorsicht Fruchtfolgeschädlinge">
      <formula>NOT(ISERROR(SEARCH("Vorsicht Fruchtfolgeschädlinge",E11)))</formula>
    </cfRule>
    <cfRule type="containsText" dxfId="27" priority="9" operator="containsText" text="Güllegabe überdenken">
      <formula>NOT(ISERROR(SEARCH("Güllegabe überdenken",E11)))</formula>
    </cfRule>
    <cfRule type="containsText" dxfId="26" priority="10" operator="containsText" text="pflanzenbaulich ungünstig">
      <formula>NOT(ISERROR(SEARCH("pflanzenbaulich ungünstig",E11)))</formula>
    </cfRule>
    <cfRule type="cellIs" dxfId="25" priority="11" operator="equal">
      <formula>"günstig/neutral"</formula>
    </cfRule>
  </conditionalFormatting>
  <conditionalFormatting sqref="F11:F104">
    <cfRule type="containsText" dxfId="24" priority="2" operator="containsText" text="spät">
      <formula>NOT(ISERROR(SEARCH("spät",F11)))</formula>
    </cfRule>
  </conditionalFormatting>
  <dataValidations count="2">
    <dataValidation type="list" allowBlank="1" showInputMessage="1" showErrorMessage="1" sqref="A12 A15 A24 A18 A30 A27">
      <formula1>$B$110:$B$111</formula1>
    </dataValidation>
    <dataValidation type="list" allowBlank="1" showInputMessage="1" showErrorMessage="1" sqref="A21">
      <formula1>$B$110:$B$112</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J63"/>
  <sheetViews>
    <sheetView zoomScaleNormal="100" workbookViewId="0">
      <selection activeCell="B20" sqref="B20"/>
    </sheetView>
  </sheetViews>
  <sheetFormatPr baseColWidth="10" defaultRowHeight="15" x14ac:dyDescent="0.25"/>
  <cols>
    <col min="1" max="1" width="11.42578125" style="14"/>
    <col min="2" max="2" width="34.28515625" style="14" bestFit="1" customWidth="1"/>
    <col min="3" max="3" width="15.85546875" style="14" customWidth="1"/>
    <col min="4" max="4" width="21" style="14" customWidth="1"/>
    <col min="5" max="6" width="19" style="14" customWidth="1"/>
    <col min="7" max="9" width="11.42578125" style="14"/>
    <col min="10" max="166" width="11.42578125" style="46"/>
    <col min="167" max="16384" width="11.42578125" style="14"/>
  </cols>
  <sheetData>
    <row r="1" spans="1:166" ht="28.5" x14ac:dyDescent="0.45">
      <c r="A1" s="82" t="s">
        <v>169</v>
      </c>
      <c r="B1" s="82"/>
      <c r="C1" s="82"/>
      <c r="D1" s="82"/>
      <c r="E1" s="82"/>
      <c r="F1" s="82"/>
      <c r="G1" s="82"/>
      <c r="H1" s="82"/>
      <c r="I1" s="82"/>
      <c r="J1" s="107"/>
      <c r="K1" s="107"/>
    </row>
    <row r="2" spans="1:166" ht="69" customHeight="1" x14ac:dyDescent="0.25">
      <c r="A2" s="104" t="s">
        <v>183</v>
      </c>
      <c r="B2" s="104"/>
      <c r="C2" s="104"/>
      <c r="D2" s="104"/>
      <c r="E2" s="104"/>
      <c r="F2" s="104"/>
      <c r="G2" s="104"/>
      <c r="H2" s="104"/>
      <c r="I2" s="104"/>
      <c r="J2" s="108"/>
      <c r="K2" s="108"/>
    </row>
    <row r="3" spans="1:166" s="12" customFormat="1" ht="15" customHeight="1" x14ac:dyDescent="0.25">
      <c r="A3" s="77" t="s">
        <v>182</v>
      </c>
      <c r="B3" s="77"/>
      <c r="C3" s="77"/>
      <c r="H3" s="92" t="s">
        <v>125</v>
      </c>
      <c r="I3" s="92"/>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row>
    <row r="4" spans="1:166" s="48" customFormat="1" x14ac:dyDescent="0.25">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row>
    <row r="5" spans="1:166" s="50" customFormat="1" ht="15" customHeight="1" x14ac:dyDescent="0.25">
      <c r="G5" s="50" t="s">
        <v>146</v>
      </c>
      <c r="H5" s="50" t="s">
        <v>146</v>
      </c>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row>
    <row r="6" spans="1:166" ht="15" customHeight="1" x14ac:dyDescent="0.25">
      <c r="A6" s="12" t="s">
        <v>147</v>
      </c>
      <c r="J6" s="46" t="s">
        <v>146</v>
      </c>
      <c r="K6" s="46" t="s">
        <v>146</v>
      </c>
    </row>
    <row r="7" spans="1:166" ht="15" customHeight="1" x14ac:dyDescent="0.25">
      <c r="A7" s="12"/>
      <c r="B7" s="99" t="s">
        <v>141</v>
      </c>
      <c r="C7" s="101" t="s">
        <v>143</v>
      </c>
      <c r="D7" s="101"/>
      <c r="E7" s="91" t="s">
        <v>180</v>
      </c>
      <c r="F7" s="91"/>
      <c r="G7" s="102" t="s">
        <v>144</v>
      </c>
      <c r="H7" s="102" t="s">
        <v>145</v>
      </c>
      <c r="I7" s="97" t="s">
        <v>150</v>
      </c>
      <c r="J7" s="47"/>
      <c r="K7" s="47"/>
    </row>
    <row r="8" spans="1:166" ht="45.75" thickBot="1" x14ac:dyDescent="0.3">
      <c r="A8" s="52"/>
      <c r="B8" s="100"/>
      <c r="C8" s="72" t="s">
        <v>149</v>
      </c>
      <c r="D8" s="72" t="s">
        <v>151</v>
      </c>
      <c r="E8" s="78" t="s">
        <v>181</v>
      </c>
      <c r="F8" s="76" t="s">
        <v>179</v>
      </c>
      <c r="G8" s="103"/>
      <c r="H8" s="103"/>
      <c r="I8" s="98"/>
      <c r="J8" s="109"/>
      <c r="K8" s="109"/>
    </row>
    <row r="9" spans="1:166" ht="15.75" customHeight="1" x14ac:dyDescent="0.25">
      <c r="A9" s="50">
        <v>1</v>
      </c>
      <c r="B9" s="63"/>
      <c r="C9" s="53" t="str">
        <f>IF(B9="","",VLOOKUP(B9,TKG!$A$2:$C$95,3,FALSE))</f>
        <v/>
      </c>
      <c r="D9" s="64"/>
      <c r="E9" s="65"/>
      <c r="F9" s="79" t="str">
        <f>IF(B9="","",VLOOKUP(B9,TKG!$1:$1048576,5,FALSE))</f>
        <v/>
      </c>
      <c r="G9" s="54">
        <f>IF(B9="",0,IF(D9&gt;0,E9*(100)/D9,E9*100/C9))</f>
        <v>0</v>
      </c>
      <c r="H9" s="55" t="e">
        <f>G9/SUM($G$9:$G$13)*100</f>
        <v>#DIV/0!</v>
      </c>
      <c r="I9" s="93" t="e">
        <f>IF(AND(H9&lt;60,H10&lt;60,H11&lt;60,H12&lt;60,H13&lt;60,SUM(J9:J13)&lt;60),"ja","nein!")</f>
        <v>#DIV/0!</v>
      </c>
      <c r="J9" s="110" t="str">
        <f>IF(B9="","",IF(VLOOKUP(B9,TKG!$A$2:$B$95,2,FALSE)="Gräser",Mischungsrechner!H9,0))</f>
        <v/>
      </c>
      <c r="K9" s="51"/>
    </row>
    <row r="10" spans="1:166" x14ac:dyDescent="0.25">
      <c r="A10" s="50">
        <v>2</v>
      </c>
      <c r="B10" s="66"/>
      <c r="C10" s="56" t="str">
        <f>IF(B10="","",VLOOKUP(B10,TKG!$A$2:$C$95,3,FALSE))</f>
        <v/>
      </c>
      <c r="D10" s="67"/>
      <c r="E10" s="68"/>
      <c r="F10" s="80" t="str">
        <f>IF(B10="","",VLOOKUP(B10,TKG!$1:$1048576,5,FALSE))</f>
        <v/>
      </c>
      <c r="G10" s="57">
        <f>IF(B10="",0,IF(D10&gt;0,E10*(100)/D10,E10*100/C10))</f>
        <v>0</v>
      </c>
      <c r="H10" s="58" t="e">
        <f>G10/SUM($G$9:$G$13)*100</f>
        <v>#DIV/0!</v>
      </c>
      <c r="I10" s="94"/>
      <c r="J10" s="110" t="str">
        <f>IF(B10="","",IF(VLOOKUP(B10,TKG!$A$2:$B$95,2,FALSE)="Gräser",Mischungsrechner!H10,0))</f>
        <v/>
      </c>
      <c r="K10" s="51"/>
    </row>
    <row r="11" spans="1:166" x14ac:dyDescent="0.25">
      <c r="A11" s="50">
        <v>3</v>
      </c>
      <c r="B11" s="66"/>
      <c r="C11" s="56" t="str">
        <f>IF(B11="","",VLOOKUP(B11,TKG!$A$2:$C$95,3,FALSE))</f>
        <v/>
      </c>
      <c r="D11" s="67"/>
      <c r="E11" s="68"/>
      <c r="F11" s="80" t="str">
        <f>IF(B11="","",VLOOKUP(B11,TKG!$1:$1048576,5,FALSE))</f>
        <v/>
      </c>
      <c r="G11" s="57">
        <f>IF(B11="",0,IF(D11&gt;0,E11*(100)/D11,E11*100/C11))</f>
        <v>0</v>
      </c>
      <c r="H11" s="58" t="e">
        <f>G11/SUM($G$9:$G$13)*100</f>
        <v>#DIV/0!</v>
      </c>
      <c r="I11" s="94"/>
      <c r="J11" s="110" t="str">
        <f>IF(B11="","",IF(VLOOKUP(B11,TKG!$A$2:$B$95,2,FALSE)="Gräser",Mischungsrechner!H11,0))</f>
        <v/>
      </c>
      <c r="K11" s="51"/>
    </row>
    <row r="12" spans="1:166" x14ac:dyDescent="0.25">
      <c r="A12" s="50">
        <v>4</v>
      </c>
      <c r="B12" s="66"/>
      <c r="C12" s="56" t="str">
        <f>IF(B12="","",VLOOKUP(B12,TKG!$A$2:$C$95,3,FALSE))</f>
        <v/>
      </c>
      <c r="D12" s="67"/>
      <c r="E12" s="68"/>
      <c r="F12" s="80" t="str">
        <f>IF(B12="","",VLOOKUP(B12,TKG!$1:$1048576,5,FALSE))</f>
        <v/>
      </c>
      <c r="G12" s="57">
        <f>IF(B12="",0,IF(D12&gt;0,E12*(100)/D12,E12*100/C12))</f>
        <v>0</v>
      </c>
      <c r="H12" s="58" t="e">
        <f>G12/SUM($G$9:$G$13)*100</f>
        <v>#DIV/0!</v>
      </c>
      <c r="I12" s="94"/>
      <c r="J12" s="110" t="str">
        <f>IF(B12="","",IF(VLOOKUP(B12,TKG!$A$2:$B$95,2,FALSE)="Gräser",Mischungsrechner!H12,0))</f>
        <v/>
      </c>
      <c r="K12" s="51"/>
    </row>
    <row r="13" spans="1:166" ht="15.75" thickBot="1" x14ac:dyDescent="0.3">
      <c r="A13" s="59">
        <v>5</v>
      </c>
      <c r="B13" s="69"/>
      <c r="C13" s="60" t="str">
        <f>IF(B13="","",VLOOKUP(B13,TKG!$A$2:$C$95,3,FALSE))</f>
        <v/>
      </c>
      <c r="D13" s="70"/>
      <c r="E13" s="71"/>
      <c r="F13" s="81" t="str">
        <f>IF(B13="","",VLOOKUP(B13,TKG!$1:$1048576,5,FALSE))</f>
        <v/>
      </c>
      <c r="G13" s="61">
        <f>IF(B13="",0,IF(D13&gt;0,E13*(100)/D13,E13*100/C13))</f>
        <v>0</v>
      </c>
      <c r="H13" s="62" t="e">
        <f>G13/SUM($G$9:$G$13)*100</f>
        <v>#DIV/0!</v>
      </c>
      <c r="I13" s="95"/>
      <c r="J13" s="111" t="str">
        <f>IF(B13="","",IF(VLOOKUP(B13,TKG!$A$2:$B$95,2,FALSE)="Gräser",Mischungsrechner!H13,0))</f>
        <v/>
      </c>
      <c r="K13" s="112"/>
    </row>
    <row r="14" spans="1:166" x14ac:dyDescent="0.25">
      <c r="D14" s="14" t="s">
        <v>176</v>
      </c>
      <c r="E14" s="14">
        <f>SUM(E9:E13)</f>
        <v>0</v>
      </c>
      <c r="F14" s="14">
        <f>SUM(F9:F13)</f>
        <v>0</v>
      </c>
      <c r="G14" s="96" t="e">
        <f>IF(OR(H9=100,H10=100,H11=100,H12=100,H13=100),"Bitte mindestens 2 Komponenten auswählen!",(IF(OR(AND(H9&gt;0,H10&gt;0),AND(H9&gt;0,H11&gt;0),AND(H9&gt;0,H12&gt;0),AND(H9&gt;0,H13&gt;0),AND(H10&gt;0,H11&gt;0),AND(H10&gt;0,H12&gt;0),AND(H10&gt;0,H13&gt;0),AND(H11&gt;0,H12&gt;0),AND(H11&gt;0,H13&gt;0),AND(H12&gt;0,H13&gt;0)),IF(AND(I9="nein!",SUM(J9:J13)&gt;60),"Grasanteil zu hoch!",IF(AND(I9="nein!",OR(H9&gt;60,H10&gt;60,H11&gt;60,H12,60,H13&gt;60)),"Samenmenge einer Einzelkomponente zu hoch!","")))))</f>
        <v>#DIV/0!</v>
      </c>
      <c r="H14" s="96"/>
      <c r="I14" s="96"/>
      <c r="J14" s="96"/>
      <c r="K14" s="96"/>
    </row>
    <row r="15" spans="1:166" x14ac:dyDescent="0.25">
      <c r="A15" s="12" t="s">
        <v>148</v>
      </c>
    </row>
    <row r="16" spans="1:166" ht="15" customHeight="1" x14ac:dyDescent="0.25">
      <c r="A16" s="12"/>
      <c r="B16" s="99" t="s">
        <v>141</v>
      </c>
      <c r="C16" s="101" t="s">
        <v>143</v>
      </c>
      <c r="D16" s="101"/>
      <c r="E16" s="91" t="s">
        <v>180</v>
      </c>
      <c r="F16" s="91"/>
      <c r="G16" s="102" t="s">
        <v>144</v>
      </c>
      <c r="H16" s="102" t="s">
        <v>145</v>
      </c>
      <c r="I16" s="97" t="s">
        <v>150</v>
      </c>
      <c r="J16" s="47"/>
      <c r="K16" s="47"/>
    </row>
    <row r="17" spans="1:11" ht="45.75" thickBot="1" x14ac:dyDescent="0.3">
      <c r="A17" s="52"/>
      <c r="B17" s="100"/>
      <c r="C17" s="72" t="s">
        <v>149</v>
      </c>
      <c r="D17" s="72" t="s">
        <v>151</v>
      </c>
      <c r="E17" s="78" t="s">
        <v>181</v>
      </c>
      <c r="F17" s="76" t="s">
        <v>179</v>
      </c>
      <c r="G17" s="103"/>
      <c r="H17" s="103"/>
      <c r="I17" s="98"/>
      <c r="J17" s="109"/>
      <c r="K17" s="109"/>
    </row>
    <row r="18" spans="1:11" x14ac:dyDescent="0.25">
      <c r="A18" s="50">
        <v>1</v>
      </c>
      <c r="B18" s="63"/>
      <c r="C18" s="53" t="str">
        <f>IF(B18="","",VLOOKUP(B18,TKG!$A$2:$C$95,3,FALSE))</f>
        <v/>
      </c>
      <c r="D18" s="64"/>
      <c r="E18" s="65"/>
      <c r="F18" s="79" t="str">
        <f>IF(B18="","",VLOOKUP(B18,TKG!$1:$1048576,5,FALSE))</f>
        <v/>
      </c>
      <c r="G18" s="54">
        <f>IF(B18="",0,IF(D18&gt;0,E18*(100)/D18,E18*100/C18))</f>
        <v>0</v>
      </c>
      <c r="H18" s="55" t="e">
        <f>G18/SUM($G$18:$G$22)*100</f>
        <v>#DIV/0!</v>
      </c>
      <c r="I18" s="93" t="e">
        <f>IF(AND(H18&lt;60,H19&lt;60,H20&lt;60,H21&lt;60,H22&lt;60,SUM(J18:J22)&lt;60),"ja","nein!")</f>
        <v>#DIV/0!</v>
      </c>
      <c r="J18" s="110" t="str">
        <f>IF(B18="","",IF(VLOOKUP(B18,TKG!$A$2:$B$95,2,FALSE)="Gräser",Mischungsrechner!H18,0))</f>
        <v/>
      </c>
      <c r="K18" s="51"/>
    </row>
    <row r="19" spans="1:11" x14ac:dyDescent="0.25">
      <c r="A19" s="50">
        <v>2</v>
      </c>
      <c r="B19" s="66"/>
      <c r="C19" s="56" t="str">
        <f>IF(B19="","",VLOOKUP(B19,TKG!$A$2:$C$95,3,FALSE))</f>
        <v/>
      </c>
      <c r="D19" s="67"/>
      <c r="E19" s="68"/>
      <c r="F19" s="80" t="str">
        <f>IF(B19="","",VLOOKUP(B19,TKG!$1:$1048576,5,FALSE))</f>
        <v/>
      </c>
      <c r="G19" s="57">
        <f>IF(B19="",0,IF(D19&gt;0,E19*(100)/D19,E19*100/C19))</f>
        <v>0</v>
      </c>
      <c r="H19" s="58" t="e">
        <f t="shared" ref="H19:H22" si="0">G19/SUM($G$18:$G$22)*100</f>
        <v>#DIV/0!</v>
      </c>
      <c r="I19" s="94"/>
      <c r="J19" s="110" t="str">
        <f>IF(B19="","",IF(VLOOKUP(B19,TKG!$A$2:$B$95,2,FALSE)="Gräser",Mischungsrechner!H19,0))</f>
        <v/>
      </c>
      <c r="K19" s="51"/>
    </row>
    <row r="20" spans="1:11" x14ac:dyDescent="0.25">
      <c r="A20" s="50">
        <v>3</v>
      </c>
      <c r="B20" s="66"/>
      <c r="C20" s="56" t="str">
        <f>IF(B20="","",VLOOKUP(B20,TKG!$A$2:$C$95,3,FALSE))</f>
        <v/>
      </c>
      <c r="D20" s="67"/>
      <c r="E20" s="68"/>
      <c r="F20" s="80" t="str">
        <f>IF(B20="","",VLOOKUP(B20,TKG!$1:$1048576,5,FALSE))</f>
        <v/>
      </c>
      <c r="G20" s="57">
        <f>IF(B20="",0,IF(D20&gt;0,E20*(100)/D20,E20*100/C20))</f>
        <v>0</v>
      </c>
      <c r="H20" s="58" t="e">
        <f t="shared" si="0"/>
        <v>#DIV/0!</v>
      </c>
      <c r="I20" s="94"/>
      <c r="J20" s="110" t="str">
        <f>IF(B20="","",IF(VLOOKUP(B20,TKG!$A$2:$B$95,2,FALSE)="Gräser",Mischungsrechner!H20,0))</f>
        <v/>
      </c>
      <c r="K20" s="51"/>
    </row>
    <row r="21" spans="1:11" x14ac:dyDescent="0.25">
      <c r="A21" s="50">
        <v>4</v>
      </c>
      <c r="B21" s="66"/>
      <c r="C21" s="56" t="str">
        <f>IF(B21="","",VLOOKUP(B21,TKG!$A$2:$C$95,3,FALSE))</f>
        <v/>
      </c>
      <c r="D21" s="67"/>
      <c r="E21" s="68"/>
      <c r="F21" s="80" t="str">
        <f>IF(B21="","",VLOOKUP(B21,TKG!$1:$1048576,5,FALSE))</f>
        <v/>
      </c>
      <c r="G21" s="57">
        <f>IF(B21="",0,IF(D21&gt;0,E21*(100)/D21,E21*100/C21))</f>
        <v>0</v>
      </c>
      <c r="H21" s="58" t="e">
        <f t="shared" si="0"/>
        <v>#DIV/0!</v>
      </c>
      <c r="I21" s="94"/>
      <c r="J21" s="110" t="str">
        <f>IF(B21="","",IF(VLOOKUP(B21,TKG!$A$2:$B$95,2,FALSE)="Gräser",Mischungsrechner!H21,0))</f>
        <v/>
      </c>
      <c r="K21" s="51"/>
    </row>
    <row r="22" spans="1:11" ht="15.75" thickBot="1" x14ac:dyDescent="0.3">
      <c r="A22" s="59">
        <v>5</v>
      </c>
      <c r="B22" s="69"/>
      <c r="C22" s="60" t="str">
        <f>IF(B22="","",VLOOKUP(B22,TKG!$A$2:$C$95,3,FALSE))</f>
        <v/>
      </c>
      <c r="D22" s="70"/>
      <c r="E22" s="71"/>
      <c r="F22" s="81" t="str">
        <f>IF(B22="","",VLOOKUP(B22,TKG!$1:$1048576,5,FALSE))</f>
        <v/>
      </c>
      <c r="G22" s="61">
        <f>IF(B22="",0,IF(D22&gt;0,E22*(100)/D22,E22*100/C22))</f>
        <v>0</v>
      </c>
      <c r="H22" s="62" t="e">
        <f t="shared" si="0"/>
        <v>#DIV/0!</v>
      </c>
      <c r="I22" s="95"/>
      <c r="J22" s="111" t="str">
        <f>IF(B22="","",IF(VLOOKUP(B22,TKG!$A$2:$B$95,2,FALSE)="Gräser",Mischungsrechner!H22,0))</f>
        <v/>
      </c>
      <c r="K22" s="112"/>
    </row>
    <row r="23" spans="1:11" x14ac:dyDescent="0.25">
      <c r="D23" s="14" t="s">
        <v>176</v>
      </c>
      <c r="E23" s="14">
        <f>SUM(E18:E22)</f>
        <v>0</v>
      </c>
      <c r="F23" s="14">
        <f>SUM(F18:F22)</f>
        <v>0</v>
      </c>
      <c r="G23" s="96" t="e">
        <f>IF(OR(H18=100,H19=100,H20=100,H21=100,H22=100),"Bitte mindestens 2 Komponenten auswählen!",(IF(OR(AND(H18&gt;0,H19&gt;0),AND(H18&gt;0,H20&gt;0),AND(H18&gt;0,H21&gt;0),AND(H18&gt;0,H22&gt;0),AND(H19&gt;0,H20&gt;0),AND(H19&gt;0,H21&gt;0),AND(H19&gt;0,H22&gt;0),AND(H20&gt;0,H21&gt;0),AND(H20&gt;0,H22&gt;0),AND(H21&gt;0,H22&gt;0)),IF(AND(I18="nein!",SUM(J18:J22)&gt;60),"Grasanteil zu hoch!",IF(AND(I18="nein!",OR(H18&gt;60,H19&gt;60,H20&gt;60,H21,60,H22&gt;60)),"Samenmenge einer Einzelkomponente zu hoch!","")))))</f>
        <v>#DIV/0!</v>
      </c>
      <c r="H23" s="96"/>
      <c r="I23" s="96"/>
      <c r="J23" s="96"/>
      <c r="K23" s="96"/>
    </row>
    <row r="24" spans="1:11" x14ac:dyDescent="0.25">
      <c r="A24" s="12" t="s">
        <v>170</v>
      </c>
    </row>
    <row r="25" spans="1:11" ht="15" customHeight="1" x14ac:dyDescent="0.25">
      <c r="A25" s="12"/>
      <c r="B25" s="99" t="s">
        <v>141</v>
      </c>
      <c r="C25" s="101" t="s">
        <v>143</v>
      </c>
      <c r="D25" s="101"/>
      <c r="E25" s="91" t="s">
        <v>180</v>
      </c>
      <c r="F25" s="91"/>
      <c r="G25" s="102" t="s">
        <v>144</v>
      </c>
      <c r="H25" s="102" t="s">
        <v>145</v>
      </c>
      <c r="I25" s="97" t="s">
        <v>150</v>
      </c>
      <c r="J25" s="47"/>
      <c r="K25" s="47"/>
    </row>
    <row r="26" spans="1:11" ht="45.75" thickBot="1" x14ac:dyDescent="0.3">
      <c r="A26" s="52"/>
      <c r="B26" s="100"/>
      <c r="C26" s="72" t="s">
        <v>149</v>
      </c>
      <c r="D26" s="72" t="s">
        <v>151</v>
      </c>
      <c r="E26" s="78" t="s">
        <v>181</v>
      </c>
      <c r="F26" s="76" t="s">
        <v>179</v>
      </c>
      <c r="G26" s="103"/>
      <c r="H26" s="103"/>
      <c r="I26" s="98"/>
      <c r="J26" s="109"/>
      <c r="K26" s="109"/>
    </row>
    <row r="27" spans="1:11" x14ac:dyDescent="0.25">
      <c r="A27" s="50">
        <v>1</v>
      </c>
      <c r="B27" s="63"/>
      <c r="C27" s="53" t="str">
        <f>IF(B27="","",VLOOKUP(B27,TKG!$A$2:$C$95,3,FALSE))</f>
        <v/>
      </c>
      <c r="D27" s="64"/>
      <c r="E27" s="65"/>
      <c r="F27" s="79" t="str">
        <f>IF(B27="","",VLOOKUP(B27,TKG!$1:$1048576,5,FALSE))</f>
        <v/>
      </c>
      <c r="G27" s="54">
        <f>IF(B27="",0,IF(D27&gt;0,E27*(100)/D27,E27*100/C27))</f>
        <v>0</v>
      </c>
      <c r="H27" s="55" t="e">
        <f>G27/SUM($G$27:$G$31)*100</f>
        <v>#DIV/0!</v>
      </c>
      <c r="I27" s="93" t="e">
        <f>IF(AND(H27&lt;60,H28&lt;60,H29&lt;60,H30&lt;60,H31&lt;60,SUM(J27:J31)&lt;60),"ja","nein!")</f>
        <v>#DIV/0!</v>
      </c>
      <c r="J27" s="110" t="str">
        <f>IF(B27="","",IF(VLOOKUP(B27,TKG!$A$2:$B$95,2,FALSE)="Gräser",Mischungsrechner!H27,0))</f>
        <v/>
      </c>
      <c r="K27" s="51"/>
    </row>
    <row r="28" spans="1:11" x14ac:dyDescent="0.25">
      <c r="A28" s="50">
        <v>2</v>
      </c>
      <c r="B28" s="66"/>
      <c r="C28" s="56" t="str">
        <f>IF(B28="","",VLOOKUP(B28,TKG!$A$2:$C$95,3,FALSE))</f>
        <v/>
      </c>
      <c r="D28" s="67"/>
      <c r="E28" s="68"/>
      <c r="F28" s="80" t="str">
        <f>IF(B28="","",VLOOKUP(B28,TKG!$1:$1048576,5,FALSE))</f>
        <v/>
      </c>
      <c r="G28" s="57">
        <f>IF(B28="",0,IF(D28&gt;0,E28*(100)/D28,E28*100/C28))</f>
        <v>0</v>
      </c>
      <c r="H28" s="58" t="e">
        <f t="shared" ref="H28:H31" si="1">G28/SUM($G$27:$G$31)*100</f>
        <v>#DIV/0!</v>
      </c>
      <c r="I28" s="94"/>
      <c r="J28" s="110" t="str">
        <f>IF(B28="","",IF(VLOOKUP(B28,TKG!$A$2:$B$95,2,FALSE)="Gräser",Mischungsrechner!H28,0))</f>
        <v/>
      </c>
      <c r="K28" s="51"/>
    </row>
    <row r="29" spans="1:11" x14ac:dyDescent="0.25">
      <c r="A29" s="50">
        <v>3</v>
      </c>
      <c r="B29" s="66"/>
      <c r="C29" s="56" t="str">
        <f>IF(B29="","",VLOOKUP(B29,TKG!$A$2:$C$95,3,FALSE))</f>
        <v/>
      </c>
      <c r="D29" s="67"/>
      <c r="E29" s="68"/>
      <c r="F29" s="80" t="str">
        <f>IF(B29="","",VLOOKUP(B29,TKG!$1:$1048576,5,FALSE))</f>
        <v/>
      </c>
      <c r="G29" s="57">
        <f>IF(B29="",0,IF(D29&gt;0,E29*(100)/D29,E29*100/C29))</f>
        <v>0</v>
      </c>
      <c r="H29" s="58" t="e">
        <f t="shared" si="1"/>
        <v>#DIV/0!</v>
      </c>
      <c r="I29" s="94"/>
      <c r="J29" s="110" t="str">
        <f>IF(B29="","",IF(VLOOKUP(B29,TKG!$A$2:$B$95,2,FALSE)="Gräser",Mischungsrechner!H29,0))</f>
        <v/>
      </c>
      <c r="K29" s="51"/>
    </row>
    <row r="30" spans="1:11" x14ac:dyDescent="0.25">
      <c r="A30" s="50">
        <v>4</v>
      </c>
      <c r="B30" s="66"/>
      <c r="C30" s="56" t="str">
        <f>IF(B30="","",VLOOKUP(B30,TKG!$A$2:$C$95,3,FALSE))</f>
        <v/>
      </c>
      <c r="D30" s="67"/>
      <c r="E30" s="68"/>
      <c r="F30" s="80" t="str">
        <f>IF(B30="","",VLOOKUP(B30,TKG!$1:$1048576,5,FALSE))</f>
        <v/>
      </c>
      <c r="G30" s="57">
        <f>IF(B30="",0,IF(D30&gt;0,E30*(100)/D30,E30*100/C30))</f>
        <v>0</v>
      </c>
      <c r="H30" s="58" t="e">
        <f t="shared" si="1"/>
        <v>#DIV/0!</v>
      </c>
      <c r="I30" s="94"/>
      <c r="J30" s="110" t="str">
        <f>IF(B30="","",IF(VLOOKUP(B30,TKG!$A$2:$B$95,2,FALSE)="Gräser",Mischungsrechner!H30,0))</f>
        <v/>
      </c>
      <c r="K30" s="51"/>
    </row>
    <row r="31" spans="1:11" ht="15.75" thickBot="1" x14ac:dyDescent="0.3">
      <c r="A31" s="59">
        <v>5</v>
      </c>
      <c r="B31" s="69"/>
      <c r="C31" s="60" t="str">
        <f>IF(B31="","",VLOOKUP(B31,TKG!$A$2:$C$95,3,FALSE))</f>
        <v/>
      </c>
      <c r="D31" s="70"/>
      <c r="E31" s="71"/>
      <c r="F31" s="81" t="str">
        <f>IF(B31="","",VLOOKUP(B31,TKG!$1:$1048576,5,FALSE))</f>
        <v/>
      </c>
      <c r="G31" s="61">
        <f>IF(B31="",0,IF(D31&gt;0,E31*(100)/D31,E31*100/C31))</f>
        <v>0</v>
      </c>
      <c r="H31" s="62" t="e">
        <f t="shared" si="1"/>
        <v>#DIV/0!</v>
      </c>
      <c r="I31" s="95"/>
      <c r="J31" s="111" t="str">
        <f>IF(B31="","",IF(VLOOKUP(B31,TKG!$A$2:$B$95,2,FALSE)="Gräser",Mischungsrechner!H31,0))</f>
        <v/>
      </c>
      <c r="K31" s="112"/>
    </row>
    <row r="32" spans="1:11" x14ac:dyDescent="0.25">
      <c r="D32" s="14" t="s">
        <v>176</v>
      </c>
      <c r="E32" s="14">
        <f>SUM(E27:E31)</f>
        <v>0</v>
      </c>
      <c r="F32" s="14">
        <f>SUM(F27:F31)</f>
        <v>0</v>
      </c>
      <c r="G32" s="96" t="e">
        <f>IF(OR(H27=100,H28=100,H29=100,H30=100,H31=100),"Bitte mindestens 2 Komponenten auswählen!",(IF(OR(AND(H27&gt;0,H28&gt;0),AND(H27&gt;0,H29&gt;0),AND(H27&gt;0,H30&gt;0),AND(H27&gt;0,H31&gt;0),AND(H28&gt;0,H29&gt;0),AND(H28&gt;0,H30&gt;0),AND(H28&gt;0,H31&gt;0),AND(H29&gt;0,H30&gt;0),AND(H29&gt;0,H31&gt;0),AND(H30&gt;0,H31&gt;0)),IF(AND(I27="nein!",SUM(J27:J31)&gt;60),"Grasanteil zu hoch!",IF(AND(I27="nein!",OR(H27&gt;60,H28&gt;60,H29&gt;60,H30,60,H31&gt;60)),"Samenmenge einer Einzelkomponente zu hoch!","")))))</f>
        <v>#DIV/0!</v>
      </c>
      <c r="H32" s="96"/>
      <c r="I32" s="96"/>
      <c r="J32" s="96"/>
      <c r="K32" s="96"/>
    </row>
    <row r="33" spans="1:11" x14ac:dyDescent="0.25">
      <c r="A33" s="12" t="s">
        <v>171</v>
      </c>
    </row>
    <row r="34" spans="1:11" ht="15" customHeight="1" x14ac:dyDescent="0.25">
      <c r="A34" s="12"/>
      <c r="B34" s="99" t="s">
        <v>141</v>
      </c>
      <c r="C34" s="101" t="s">
        <v>143</v>
      </c>
      <c r="D34" s="101"/>
      <c r="E34" s="91" t="s">
        <v>180</v>
      </c>
      <c r="F34" s="91"/>
      <c r="G34" s="102" t="s">
        <v>144</v>
      </c>
      <c r="H34" s="102" t="s">
        <v>145</v>
      </c>
      <c r="I34" s="97" t="s">
        <v>150</v>
      </c>
      <c r="J34" s="47"/>
      <c r="K34" s="47"/>
    </row>
    <row r="35" spans="1:11" ht="45.75" thickBot="1" x14ac:dyDescent="0.3">
      <c r="A35" s="52"/>
      <c r="B35" s="100"/>
      <c r="C35" s="72" t="s">
        <v>149</v>
      </c>
      <c r="D35" s="72" t="s">
        <v>151</v>
      </c>
      <c r="E35" s="78" t="s">
        <v>181</v>
      </c>
      <c r="F35" s="76" t="s">
        <v>179</v>
      </c>
      <c r="G35" s="103"/>
      <c r="H35" s="103"/>
      <c r="I35" s="98"/>
      <c r="J35" s="109"/>
      <c r="K35" s="109"/>
    </row>
    <row r="36" spans="1:11" x14ac:dyDescent="0.25">
      <c r="A36" s="50">
        <v>1</v>
      </c>
      <c r="B36" s="63"/>
      <c r="C36" s="53" t="str">
        <f>IF(B36="","",VLOOKUP(B36,TKG!$A$2:$C$95,3,FALSE))</f>
        <v/>
      </c>
      <c r="D36" s="64"/>
      <c r="E36" s="65"/>
      <c r="F36" s="79" t="str">
        <f>IF(B36="","",VLOOKUP(B36,TKG!$1:$1048576,5,FALSE))</f>
        <v/>
      </c>
      <c r="G36" s="54">
        <f>IF(B36="",0,IF(D36&gt;0,E36*(100)/D36,E36*100/C36))</f>
        <v>0</v>
      </c>
      <c r="H36" s="55" t="e">
        <f>G36/SUM($G$36:$G$40)*100</f>
        <v>#DIV/0!</v>
      </c>
      <c r="I36" s="93" t="e">
        <f>IF(AND(H36&lt;60,H37&lt;60,H38&lt;60,H39&lt;60,H40&lt;60,SUM(J36:J40)&lt;60),"ja","nein!")</f>
        <v>#DIV/0!</v>
      </c>
      <c r="J36" s="110" t="str">
        <f>IF(B36="","",IF(VLOOKUP(B36,TKG!$A$2:$B$95,2,FALSE)="Gräser",Mischungsrechner!H36,0))</f>
        <v/>
      </c>
      <c r="K36" s="51"/>
    </row>
    <row r="37" spans="1:11" x14ac:dyDescent="0.25">
      <c r="A37" s="50">
        <v>2</v>
      </c>
      <c r="B37" s="66"/>
      <c r="C37" s="56" t="str">
        <f>IF(B37="","",VLOOKUP(B37,TKG!$A$2:$C$95,3,FALSE))</f>
        <v/>
      </c>
      <c r="D37" s="67"/>
      <c r="E37" s="68"/>
      <c r="F37" s="80" t="str">
        <f>IF(B37="","",VLOOKUP(B37,TKG!$1:$1048576,5,FALSE))</f>
        <v/>
      </c>
      <c r="G37" s="57">
        <f>IF(B37="",0,IF(D37&gt;0,E37*(100)/D37,E37*100/C37))</f>
        <v>0</v>
      </c>
      <c r="H37" s="58" t="e">
        <f t="shared" ref="H37:H40" si="2">G37/SUM($G$36:$G$40)*100</f>
        <v>#DIV/0!</v>
      </c>
      <c r="I37" s="94"/>
      <c r="J37" s="110" t="str">
        <f>IF(B37="","",IF(VLOOKUP(B37,TKG!$A$2:$B$95,2,FALSE)="Gräser",Mischungsrechner!H37,0))</f>
        <v/>
      </c>
      <c r="K37" s="51"/>
    </row>
    <row r="38" spans="1:11" x14ac:dyDescent="0.25">
      <c r="A38" s="50">
        <v>3</v>
      </c>
      <c r="B38" s="66"/>
      <c r="C38" s="56" t="str">
        <f>IF(B38="","",VLOOKUP(B38,TKG!$A$2:$C$95,3,FALSE))</f>
        <v/>
      </c>
      <c r="D38" s="67"/>
      <c r="E38" s="68"/>
      <c r="F38" s="80" t="str">
        <f>IF(B38="","",VLOOKUP(B38,TKG!$1:$1048576,5,FALSE))</f>
        <v/>
      </c>
      <c r="G38" s="57">
        <f>IF(B38="",0,IF(D38&gt;0,E38*(100)/D38,E38*100/C38))</f>
        <v>0</v>
      </c>
      <c r="H38" s="58" t="e">
        <f t="shared" si="2"/>
        <v>#DIV/0!</v>
      </c>
      <c r="I38" s="94"/>
      <c r="J38" s="110" t="str">
        <f>IF(B38="","",IF(VLOOKUP(B38,TKG!$A$2:$B$95,2,FALSE)="Gräser",Mischungsrechner!H38,0))</f>
        <v/>
      </c>
      <c r="K38" s="51"/>
    </row>
    <row r="39" spans="1:11" x14ac:dyDescent="0.25">
      <c r="A39" s="50">
        <v>4</v>
      </c>
      <c r="B39" s="66"/>
      <c r="C39" s="56" t="str">
        <f>IF(B39="","",VLOOKUP(B39,TKG!$A$2:$C$95,3,FALSE))</f>
        <v/>
      </c>
      <c r="D39" s="67"/>
      <c r="E39" s="68"/>
      <c r="F39" s="80" t="str">
        <f>IF(B39="","",VLOOKUP(B39,TKG!$1:$1048576,5,FALSE))</f>
        <v/>
      </c>
      <c r="G39" s="57">
        <f>IF(B39="",0,IF(D39&gt;0,E39*(100)/D39,E39*100/C39))</f>
        <v>0</v>
      </c>
      <c r="H39" s="58" t="e">
        <f t="shared" si="2"/>
        <v>#DIV/0!</v>
      </c>
      <c r="I39" s="94"/>
      <c r="J39" s="110" t="str">
        <f>IF(B39="","",IF(VLOOKUP(B39,TKG!$A$2:$B$95,2,FALSE)="Gräser",Mischungsrechner!H39,0))</f>
        <v/>
      </c>
      <c r="K39" s="51"/>
    </row>
    <row r="40" spans="1:11" ht="15.75" thickBot="1" x14ac:dyDescent="0.3">
      <c r="A40" s="59">
        <v>5</v>
      </c>
      <c r="B40" s="69"/>
      <c r="C40" s="60" t="str">
        <f>IF(B40="","",VLOOKUP(B40,TKG!$A$2:$C$95,3,FALSE))</f>
        <v/>
      </c>
      <c r="D40" s="70"/>
      <c r="E40" s="71"/>
      <c r="F40" s="81" t="str">
        <f>IF(B40="","",VLOOKUP(B40,TKG!$1:$1048576,5,FALSE))</f>
        <v/>
      </c>
      <c r="G40" s="61">
        <f>IF(B40="",0,IF(D40&gt;0,E40*(100)/D40,E40*100/C40))</f>
        <v>0</v>
      </c>
      <c r="H40" s="62" t="e">
        <f t="shared" si="2"/>
        <v>#DIV/0!</v>
      </c>
      <c r="I40" s="95"/>
      <c r="J40" s="111" t="str">
        <f>IF(B40="","",IF(VLOOKUP(B40,TKG!$A$2:$B$95,2,FALSE)="Gräser",Mischungsrechner!H40,0))</f>
        <v/>
      </c>
      <c r="K40" s="112"/>
    </row>
    <row r="41" spans="1:11" x14ac:dyDescent="0.25">
      <c r="D41" s="14" t="s">
        <v>176</v>
      </c>
      <c r="E41" s="14">
        <f>SUM(E36:E40)</f>
        <v>0</v>
      </c>
      <c r="F41" s="14">
        <f>SUM(F36:F40)</f>
        <v>0</v>
      </c>
      <c r="G41" s="96" t="e">
        <f>IF(OR(H36=100,H37=100,H38=100,H39=100,H40=100),"Bitte mindestens 2 Komponenten auswählen!",(IF(OR(AND(H36&gt;0,H37&gt;0),AND(H36&gt;0,H38&gt;0),AND(H36&gt;0,H39&gt;0),AND(H36&gt;0,H40&gt;0),AND(H37&gt;0,H38&gt;0),AND(H37&gt;0,H39&gt;0),AND(H37&gt;0,H40&gt;0),AND(H38&gt;0,H39&gt;0),AND(H38&gt;0,H40&gt;0),AND(H39&gt;0,H40&gt;0)),IF(AND(I36="nein!",SUM(J36:J40)&gt;60),"Grasanteil zu hoch!",IF(AND(I36="nein!",OR(H36&gt;60,H37&gt;60,H38&gt;60,H39,60,H40&gt;60)),"Samenmenge einer Einzelkomponente zu hoch!","")))))</f>
        <v>#DIV/0!</v>
      </c>
      <c r="H41" s="96"/>
      <c r="I41" s="96"/>
      <c r="J41" s="96"/>
      <c r="K41" s="96"/>
    </row>
    <row r="42" spans="1:11" x14ac:dyDescent="0.25">
      <c r="A42" s="12" t="s">
        <v>172</v>
      </c>
    </row>
    <row r="43" spans="1:11" ht="15" customHeight="1" x14ac:dyDescent="0.25">
      <c r="A43" s="12"/>
      <c r="B43" s="99" t="s">
        <v>141</v>
      </c>
      <c r="C43" s="101" t="s">
        <v>143</v>
      </c>
      <c r="D43" s="101"/>
      <c r="E43" s="91" t="s">
        <v>180</v>
      </c>
      <c r="F43" s="91"/>
      <c r="G43" s="102" t="s">
        <v>144</v>
      </c>
      <c r="H43" s="102" t="s">
        <v>145</v>
      </c>
      <c r="I43" s="97" t="s">
        <v>150</v>
      </c>
      <c r="J43" s="47"/>
      <c r="K43" s="47"/>
    </row>
    <row r="44" spans="1:11" ht="45.75" thickBot="1" x14ac:dyDescent="0.3">
      <c r="A44" s="52"/>
      <c r="B44" s="100"/>
      <c r="C44" s="72" t="s">
        <v>149</v>
      </c>
      <c r="D44" s="72" t="s">
        <v>151</v>
      </c>
      <c r="E44" s="78" t="s">
        <v>181</v>
      </c>
      <c r="F44" s="76" t="s">
        <v>179</v>
      </c>
      <c r="G44" s="103"/>
      <c r="H44" s="103"/>
      <c r="I44" s="98"/>
      <c r="J44" s="109"/>
      <c r="K44" s="109"/>
    </row>
    <row r="45" spans="1:11" x14ac:dyDescent="0.25">
      <c r="A45" s="50">
        <v>1</v>
      </c>
      <c r="B45" s="63"/>
      <c r="C45" s="53" t="str">
        <f>IF(B45="","",VLOOKUP(B45,TKG!$A$2:$C$95,3,FALSE))</f>
        <v/>
      </c>
      <c r="D45" s="64"/>
      <c r="E45" s="65"/>
      <c r="F45" s="79" t="str">
        <f>IF(B45="","",VLOOKUP(B45,TKG!$1:$1048576,5,FALSE))</f>
        <v/>
      </c>
      <c r="G45" s="54">
        <f>IF(B45="",0,IF(D45&gt;0,E45*(100)/D45,E45*100/C45))</f>
        <v>0</v>
      </c>
      <c r="H45" s="55" t="e">
        <f>G45/SUM($G$45:$G$49)*100</f>
        <v>#DIV/0!</v>
      </c>
      <c r="I45" s="93" t="e">
        <f>IF(AND(H45&lt;60,H46&lt;60,H47&lt;60,H48&lt;60,H49&lt;60,SUM(J45:J49)&lt;60),"ja","nein!")</f>
        <v>#DIV/0!</v>
      </c>
      <c r="J45" s="110" t="str">
        <f>IF(B45="","",IF(VLOOKUP(B45,TKG!$A$2:$B$95,2,FALSE)="Gräser",Mischungsrechner!H45,0))</f>
        <v/>
      </c>
      <c r="K45" s="51"/>
    </row>
    <row r="46" spans="1:11" x14ac:dyDescent="0.25">
      <c r="A46" s="50">
        <v>2</v>
      </c>
      <c r="B46" s="66"/>
      <c r="C46" s="56" t="str">
        <f>IF(B46="","",VLOOKUP(B46,TKG!$A$2:$C$95,3,FALSE))</f>
        <v/>
      </c>
      <c r="D46" s="67"/>
      <c r="E46" s="68"/>
      <c r="F46" s="80" t="str">
        <f>IF(B46="","",VLOOKUP(B46,TKG!$1:$1048576,5,FALSE))</f>
        <v/>
      </c>
      <c r="G46" s="57">
        <f>IF(B46="",0,IF(D46&gt;0,E46*(100)/D46,E46*100/C46))</f>
        <v>0</v>
      </c>
      <c r="H46" s="58" t="e">
        <f t="shared" ref="H46:H49" si="3">G46/SUM($G$45:$G$49)*100</f>
        <v>#DIV/0!</v>
      </c>
      <c r="I46" s="94"/>
      <c r="J46" s="110" t="str">
        <f>IF(B46="","",IF(VLOOKUP(B46,TKG!$A$2:$B$95,2,FALSE)="Gräser",Mischungsrechner!H46,0))</f>
        <v/>
      </c>
      <c r="K46" s="51"/>
    </row>
    <row r="47" spans="1:11" x14ac:dyDescent="0.25">
      <c r="A47" s="50">
        <v>3</v>
      </c>
      <c r="B47" s="66"/>
      <c r="C47" s="56" t="str">
        <f>IF(B47="","",VLOOKUP(B47,TKG!$A$2:$C$95,3,FALSE))</f>
        <v/>
      </c>
      <c r="D47" s="67"/>
      <c r="E47" s="68"/>
      <c r="F47" s="80" t="str">
        <f>IF(B47="","",VLOOKUP(B47,TKG!$1:$1048576,5,FALSE))</f>
        <v/>
      </c>
      <c r="G47" s="57">
        <f>IF(B47="",0,IF(D47&gt;0,E47*(100)/D47,E47*100/C47))</f>
        <v>0</v>
      </c>
      <c r="H47" s="58" t="e">
        <f t="shared" si="3"/>
        <v>#DIV/0!</v>
      </c>
      <c r="I47" s="94"/>
      <c r="J47" s="110" t="str">
        <f>IF(B47="","",IF(VLOOKUP(B47,TKG!$A$2:$B$95,2,FALSE)="Gräser",Mischungsrechner!H47,0))</f>
        <v/>
      </c>
      <c r="K47" s="51"/>
    </row>
    <row r="48" spans="1:11" x14ac:dyDescent="0.25">
      <c r="A48" s="50">
        <v>4</v>
      </c>
      <c r="B48" s="66"/>
      <c r="C48" s="56" t="str">
        <f>IF(B48="","",VLOOKUP(B48,TKG!$A$2:$C$95,3,FALSE))</f>
        <v/>
      </c>
      <c r="D48" s="67"/>
      <c r="E48" s="68"/>
      <c r="F48" s="80" t="str">
        <f>IF(B48="","",VLOOKUP(B48,TKG!$1:$1048576,5,FALSE))</f>
        <v/>
      </c>
      <c r="G48" s="57">
        <f>IF(B48="",0,IF(D48&gt;0,E48*(100)/D48,E48*100/C48))</f>
        <v>0</v>
      </c>
      <c r="H48" s="58" t="e">
        <f t="shared" si="3"/>
        <v>#DIV/0!</v>
      </c>
      <c r="I48" s="94"/>
      <c r="J48" s="110" t="str">
        <f>IF(B48="","",IF(VLOOKUP(B48,TKG!$A$2:$B$95,2,FALSE)="Gräser",Mischungsrechner!H48,0))</f>
        <v/>
      </c>
      <c r="K48" s="51"/>
    </row>
    <row r="49" spans="1:11" ht="15.75" thickBot="1" x14ac:dyDescent="0.3">
      <c r="A49" s="59">
        <v>5</v>
      </c>
      <c r="B49" s="69"/>
      <c r="C49" s="60" t="str">
        <f>IF(B49="","",VLOOKUP(B49,TKG!$A$2:$C$95,3,FALSE))</f>
        <v/>
      </c>
      <c r="D49" s="70"/>
      <c r="E49" s="71"/>
      <c r="F49" s="81" t="str">
        <f>IF(B49="","",VLOOKUP(B49,TKG!$1:$1048576,5,FALSE))</f>
        <v/>
      </c>
      <c r="G49" s="61">
        <f>IF(B49="",0,IF(D49&gt;0,E49*(100)/D49,E49*100/C49))</f>
        <v>0</v>
      </c>
      <c r="H49" s="62" t="e">
        <f t="shared" si="3"/>
        <v>#DIV/0!</v>
      </c>
      <c r="I49" s="95"/>
      <c r="J49" s="111" t="str">
        <f>IF(B49="","",IF(VLOOKUP(B49,TKG!$A$2:$B$95,2,FALSE)="Gräser",Mischungsrechner!H49,0))</f>
        <v/>
      </c>
      <c r="K49" s="112"/>
    </row>
    <row r="50" spans="1:11" x14ac:dyDescent="0.25">
      <c r="D50" s="14" t="s">
        <v>176</v>
      </c>
      <c r="E50" s="14">
        <f>SUM(E45:E49)</f>
        <v>0</v>
      </c>
      <c r="F50" s="14">
        <f>SUM(F45:F49)</f>
        <v>0</v>
      </c>
      <c r="G50" s="96" t="e">
        <f>IF(OR(H45=100,H46=100,H47=100,H48=100,H49=100),"Bitte mindestens 2 Komponenten auswählen!",(IF(OR(AND(H45&gt;0,H46&gt;0),AND(H45&gt;0,H47&gt;0),AND(H45&gt;0,H48&gt;0),AND(H45&gt;0,H49&gt;0),AND(H46&gt;0,H47&gt;0),AND(H46&gt;0,H48&gt;0),AND(H46&gt;0,H49&gt;0),AND(H47&gt;0,H48&gt;0),AND(H47&gt;0,H49&gt;0),AND(H48&gt;0,H49&gt;0)),IF(AND(I45="nein!",SUM(J45:J49)&gt;60),"Grasanteil zu hoch!",IF(AND(I45="nein!",OR(H45&gt;60,H46&gt;60,H47&gt;60,H48,60,H49&gt;60)),"Samenmenge einer Einzelkomponente zu hoch!","")))))</f>
        <v>#DIV/0!</v>
      </c>
      <c r="H50" s="96"/>
      <c r="I50" s="96"/>
      <c r="J50" s="96"/>
      <c r="K50" s="96"/>
    </row>
    <row r="51" spans="1:11" x14ac:dyDescent="0.25">
      <c r="A51" s="12" t="s">
        <v>177</v>
      </c>
    </row>
    <row r="52" spans="1:11" ht="15" customHeight="1" x14ac:dyDescent="0.25">
      <c r="A52" s="12"/>
      <c r="B52" s="99" t="s">
        <v>141</v>
      </c>
      <c r="C52" s="101" t="s">
        <v>143</v>
      </c>
      <c r="D52" s="101"/>
      <c r="E52" s="91" t="s">
        <v>180</v>
      </c>
      <c r="F52" s="91"/>
      <c r="G52" s="102" t="s">
        <v>144</v>
      </c>
      <c r="H52" s="102" t="s">
        <v>145</v>
      </c>
      <c r="I52" s="97" t="s">
        <v>150</v>
      </c>
      <c r="J52" s="47"/>
      <c r="K52" s="47"/>
    </row>
    <row r="53" spans="1:11" ht="45.75" thickBot="1" x14ac:dyDescent="0.3">
      <c r="A53" s="52"/>
      <c r="B53" s="100"/>
      <c r="C53" s="72" t="s">
        <v>149</v>
      </c>
      <c r="D53" s="72" t="s">
        <v>151</v>
      </c>
      <c r="E53" s="78" t="s">
        <v>181</v>
      </c>
      <c r="F53" s="76" t="s">
        <v>179</v>
      </c>
      <c r="G53" s="103"/>
      <c r="H53" s="103"/>
      <c r="I53" s="98"/>
      <c r="J53" s="109"/>
      <c r="K53" s="109"/>
    </row>
    <row r="54" spans="1:11" x14ac:dyDescent="0.25">
      <c r="A54" s="50">
        <v>1</v>
      </c>
      <c r="B54" s="63"/>
      <c r="C54" s="53" t="str">
        <f>IF(B54="","",VLOOKUP(B54,TKG!$A$2:$C$95,3,FALSE))</f>
        <v/>
      </c>
      <c r="D54" s="64"/>
      <c r="E54" s="65"/>
      <c r="F54" s="79" t="str">
        <f>IF(B54="","",VLOOKUP(B54,TKG!$1:$1048576,5,FALSE))</f>
        <v/>
      </c>
      <c r="G54" s="54">
        <f>IF(B54="",0,IF(D54&gt;0,E54*(100)/D54,E54*100/C54))</f>
        <v>0</v>
      </c>
      <c r="H54" s="55" t="e">
        <f>G54/SUM($G$54:$G$58)*100</f>
        <v>#DIV/0!</v>
      </c>
      <c r="I54" s="93" t="e">
        <f>IF(AND(H54&lt;60,H55&lt;60,H56&lt;60,H57&lt;60,H58&lt;60,SUM(J54:J58)&lt;60),"ja","nein!")</f>
        <v>#DIV/0!</v>
      </c>
      <c r="J54" s="110" t="str">
        <f>IF(B54="","",IF(VLOOKUP(B54,TKG!$A$2:$B$95,2,FALSE)="Gräser",Mischungsrechner!H54,0))</f>
        <v/>
      </c>
      <c r="K54" s="51"/>
    </row>
    <row r="55" spans="1:11" x14ac:dyDescent="0.25">
      <c r="A55" s="50">
        <v>2</v>
      </c>
      <c r="B55" s="66"/>
      <c r="C55" s="56" t="str">
        <f>IF(B55="","",VLOOKUP(B55,TKG!$A$2:$C$95,3,FALSE))</f>
        <v/>
      </c>
      <c r="D55" s="67"/>
      <c r="E55" s="68"/>
      <c r="F55" s="80" t="str">
        <f>IF(B55="","",VLOOKUP(B55,TKG!$1:$1048576,5,FALSE))</f>
        <v/>
      </c>
      <c r="G55" s="57">
        <f>IF(B55="",0,IF(D55&gt;0,E55*(100)/D55,E55*100/C55))</f>
        <v>0</v>
      </c>
      <c r="H55" s="58" t="e">
        <f t="shared" ref="H55:H58" si="4">G55/SUM($G$54:$G$58)*100</f>
        <v>#DIV/0!</v>
      </c>
      <c r="I55" s="94"/>
      <c r="J55" s="110" t="str">
        <f>IF(B55="","",IF(VLOOKUP(B55,TKG!$A$2:$B$95,2,FALSE)="Gräser",Mischungsrechner!H55,0))</f>
        <v/>
      </c>
      <c r="K55" s="51"/>
    </row>
    <row r="56" spans="1:11" x14ac:dyDescent="0.25">
      <c r="A56" s="50">
        <v>3</v>
      </c>
      <c r="B56" s="66"/>
      <c r="C56" s="56" t="str">
        <f>IF(B56="","",VLOOKUP(B56,TKG!$A$2:$C$95,3,FALSE))</f>
        <v/>
      </c>
      <c r="D56" s="67"/>
      <c r="E56" s="68"/>
      <c r="F56" s="80" t="str">
        <f>IF(B56="","",VLOOKUP(B56,TKG!$1:$1048576,5,FALSE))</f>
        <v/>
      </c>
      <c r="G56" s="57">
        <f>IF(B56="",0,IF(D56&gt;0,E56*(100)/D56,E56*100/C56))</f>
        <v>0</v>
      </c>
      <c r="H56" s="58" t="e">
        <f t="shared" si="4"/>
        <v>#DIV/0!</v>
      </c>
      <c r="I56" s="94"/>
      <c r="J56" s="110" t="str">
        <f>IF(B56="","",IF(VLOOKUP(B56,TKG!$A$2:$B$95,2,FALSE)="Gräser",Mischungsrechner!H56,0))</f>
        <v/>
      </c>
      <c r="K56" s="51"/>
    </row>
    <row r="57" spans="1:11" x14ac:dyDescent="0.25">
      <c r="A57" s="50">
        <v>4</v>
      </c>
      <c r="B57" s="66"/>
      <c r="C57" s="56" t="str">
        <f>IF(B57="","",VLOOKUP(B57,TKG!$A$2:$C$95,3,FALSE))</f>
        <v/>
      </c>
      <c r="D57" s="67"/>
      <c r="E57" s="68"/>
      <c r="F57" s="80" t="str">
        <f>IF(B57="","",VLOOKUP(B57,TKG!$1:$1048576,5,FALSE))</f>
        <v/>
      </c>
      <c r="G57" s="57">
        <f>IF(B57="",0,IF(D57&gt;0,E57*(100)/D57,E57*100/C57))</f>
        <v>0</v>
      </c>
      <c r="H57" s="58" t="e">
        <f t="shared" si="4"/>
        <v>#DIV/0!</v>
      </c>
      <c r="I57" s="94"/>
      <c r="J57" s="110" t="str">
        <f>IF(B57="","",IF(VLOOKUP(B57,TKG!$A$2:$B$95,2,FALSE)="Gräser",Mischungsrechner!H57,0))</f>
        <v/>
      </c>
      <c r="K57" s="51"/>
    </row>
    <row r="58" spans="1:11" ht="15.75" thickBot="1" x14ac:dyDescent="0.3">
      <c r="A58" s="59">
        <v>5</v>
      </c>
      <c r="B58" s="69"/>
      <c r="C58" s="60" t="str">
        <f>IF(B58="","",VLOOKUP(B58,TKG!$A$2:$C$95,3,FALSE))</f>
        <v/>
      </c>
      <c r="D58" s="70"/>
      <c r="E58" s="71"/>
      <c r="F58" s="81" t="str">
        <f>IF(B58="","",VLOOKUP(B58,TKG!$1:$1048576,5,FALSE))</f>
        <v/>
      </c>
      <c r="G58" s="61">
        <f>IF(B58="",0,IF(D58&gt;0,E58*(100)/D58,E58*100/C58))</f>
        <v>0</v>
      </c>
      <c r="H58" s="62" t="e">
        <f t="shared" si="4"/>
        <v>#DIV/0!</v>
      </c>
      <c r="I58" s="95"/>
      <c r="J58" s="111" t="str">
        <f>IF(B58="","",IF(VLOOKUP(B58,TKG!$A$2:$B$95,2,FALSE)="Gräser",Mischungsrechner!H58,0))</f>
        <v/>
      </c>
      <c r="K58" s="112"/>
    </row>
    <row r="59" spans="1:11" x14ac:dyDescent="0.25">
      <c r="D59" s="14" t="s">
        <v>176</v>
      </c>
      <c r="E59" s="14">
        <f>SUM(E54:E58)</f>
        <v>0</v>
      </c>
      <c r="F59" s="14">
        <f>SUM(F54:F58)</f>
        <v>0</v>
      </c>
      <c r="G59" s="96" t="e">
        <f>IF(OR(H54=100,H55=100,H56=100,H57=100,H58=100),"Bitte mindestens 2 Komponenten auswählen!",(IF(OR(AND(H54&gt;0,H55&gt;0),AND(H54&gt;0,H56&gt;0),AND(H54&gt;0,H57&gt;0),AND(H54&gt;0,H58&gt;0),AND(H55&gt;0,H56&gt;0),AND(H55&gt;0,H57&gt;0),AND(H55&gt;0,H58&gt;0),AND(H56&gt;0,H57&gt;0),AND(H56&gt;0,H58&gt;0),AND(H57&gt;0,H58&gt;0)),IF(AND(I54="nein!",SUM(J54:J58)&gt;60),"Grasanteil zu hoch!",IF(AND(I54="nein!",OR(H54&gt;60,H55&gt;60,H56&gt;60,H57,60,H58&gt;60)),"Samenmenge einer Einzelkomponente zu hoch!","")))))</f>
        <v>#DIV/0!</v>
      </c>
      <c r="H59" s="96"/>
      <c r="I59" s="96"/>
      <c r="J59" s="96"/>
      <c r="K59" s="96"/>
    </row>
    <row r="63" spans="1:11" x14ac:dyDescent="0.25">
      <c r="F63" s="14" t="s">
        <v>146</v>
      </c>
    </row>
  </sheetData>
  <sheetProtection password="DE19" sheet="1" objects="1" scenarios="1" selectLockedCells="1"/>
  <mergeCells count="51">
    <mergeCell ref="H34:H35"/>
    <mergeCell ref="I34:I35"/>
    <mergeCell ref="E34:F34"/>
    <mergeCell ref="B7:B8"/>
    <mergeCell ref="I9:I13"/>
    <mergeCell ref="C7:D7"/>
    <mergeCell ref="G16:G17"/>
    <mergeCell ref="H16:H17"/>
    <mergeCell ref="I16:I17"/>
    <mergeCell ref="I7:I8"/>
    <mergeCell ref="H7:H8"/>
    <mergeCell ref="G7:G8"/>
    <mergeCell ref="G59:K59"/>
    <mergeCell ref="B52:B53"/>
    <mergeCell ref="C52:D52"/>
    <mergeCell ref="G52:G53"/>
    <mergeCell ref="H52:H53"/>
    <mergeCell ref="E52:F52"/>
    <mergeCell ref="I52:I53"/>
    <mergeCell ref="I54:I58"/>
    <mergeCell ref="I45:I49"/>
    <mergeCell ref="G50:K50"/>
    <mergeCell ref="I36:I40"/>
    <mergeCell ref="G41:K41"/>
    <mergeCell ref="A2:I2"/>
    <mergeCell ref="B43:B44"/>
    <mergeCell ref="C43:D43"/>
    <mergeCell ref="G43:G44"/>
    <mergeCell ref="H43:H44"/>
    <mergeCell ref="I43:I44"/>
    <mergeCell ref="E43:F43"/>
    <mergeCell ref="I27:I31"/>
    <mergeCell ref="G32:K32"/>
    <mergeCell ref="B34:B35"/>
    <mergeCell ref="C34:D34"/>
    <mergeCell ref="G34:G35"/>
    <mergeCell ref="A1:I1"/>
    <mergeCell ref="E7:F7"/>
    <mergeCell ref="E16:F16"/>
    <mergeCell ref="E25:F25"/>
    <mergeCell ref="H3:I3"/>
    <mergeCell ref="I18:I22"/>
    <mergeCell ref="G23:K23"/>
    <mergeCell ref="I25:I26"/>
    <mergeCell ref="B25:B26"/>
    <mergeCell ref="C25:D25"/>
    <mergeCell ref="G25:G26"/>
    <mergeCell ref="H25:H26"/>
    <mergeCell ref="G14:K14"/>
    <mergeCell ref="B16:B17"/>
    <mergeCell ref="C16:D16"/>
  </mergeCells>
  <conditionalFormatting sqref="H9:H13">
    <cfRule type="cellIs" dxfId="23" priority="39" operator="greaterThan">
      <formula>60</formula>
    </cfRule>
  </conditionalFormatting>
  <conditionalFormatting sqref="I9">
    <cfRule type="containsText" dxfId="22" priority="38" operator="containsText" text="nein!">
      <formula>NOT(ISERROR(SEARCH("nein!",I9)))</formula>
    </cfRule>
  </conditionalFormatting>
  <conditionalFormatting sqref="G14">
    <cfRule type="containsText" dxfId="21" priority="36" operator="containsText" text="Bitte">
      <formula>NOT(ISERROR(SEARCH("Bitte",G14)))</formula>
    </cfRule>
    <cfRule type="containsText" dxfId="20" priority="37" operator="containsText" text="hoch">
      <formula>NOT(ISERROR(SEARCH("hoch",G14)))</formula>
    </cfRule>
  </conditionalFormatting>
  <conditionalFormatting sqref="I18">
    <cfRule type="containsText" dxfId="19" priority="34" operator="containsText" text="nein!">
      <formula>NOT(ISERROR(SEARCH("nein!",I18)))</formula>
    </cfRule>
  </conditionalFormatting>
  <conditionalFormatting sqref="I27">
    <cfRule type="containsText" dxfId="18" priority="30" operator="containsText" text="nein!">
      <formula>NOT(ISERROR(SEARCH("nein!",I27)))</formula>
    </cfRule>
  </conditionalFormatting>
  <conditionalFormatting sqref="I36">
    <cfRule type="containsText" dxfId="17" priority="26" operator="containsText" text="nein!">
      <formula>NOT(ISERROR(SEARCH("nein!",I36)))</formula>
    </cfRule>
  </conditionalFormatting>
  <conditionalFormatting sqref="I45">
    <cfRule type="containsText" dxfId="16" priority="22" operator="containsText" text="nein!">
      <formula>NOT(ISERROR(SEARCH("nein!",I45)))</formula>
    </cfRule>
  </conditionalFormatting>
  <conditionalFormatting sqref="I54">
    <cfRule type="containsText" dxfId="15" priority="18" operator="containsText" text="nein!">
      <formula>NOT(ISERROR(SEARCH("nein!",I54)))</formula>
    </cfRule>
  </conditionalFormatting>
  <conditionalFormatting sqref="H18:H22">
    <cfRule type="cellIs" dxfId="14" priority="15" operator="greaterThan">
      <formula>60</formula>
    </cfRule>
  </conditionalFormatting>
  <conditionalFormatting sqref="H27:H31">
    <cfRule type="cellIs" dxfId="13" priority="14" operator="greaterThan">
      <formula>60</formula>
    </cfRule>
  </conditionalFormatting>
  <conditionalFormatting sqref="H36:H40">
    <cfRule type="cellIs" dxfId="12" priority="13" operator="greaterThan">
      <formula>60</formula>
    </cfRule>
  </conditionalFormatting>
  <conditionalFormatting sqref="H45:H49">
    <cfRule type="cellIs" dxfId="11" priority="12" operator="greaterThan">
      <formula>60</formula>
    </cfRule>
  </conditionalFormatting>
  <conditionalFormatting sqref="H54:H58">
    <cfRule type="cellIs" dxfId="10" priority="11" operator="greaterThan">
      <formula>60</formula>
    </cfRule>
  </conditionalFormatting>
  <conditionalFormatting sqref="G23">
    <cfRule type="containsText" dxfId="9" priority="9" operator="containsText" text="Bitte">
      <formula>NOT(ISERROR(SEARCH("Bitte",G23)))</formula>
    </cfRule>
    <cfRule type="containsText" dxfId="8" priority="10" operator="containsText" text="hoch">
      <formula>NOT(ISERROR(SEARCH("hoch",G23)))</formula>
    </cfRule>
  </conditionalFormatting>
  <conditionalFormatting sqref="G32">
    <cfRule type="containsText" dxfId="7" priority="7" operator="containsText" text="Bitte">
      <formula>NOT(ISERROR(SEARCH("Bitte",G32)))</formula>
    </cfRule>
    <cfRule type="containsText" dxfId="6" priority="8" operator="containsText" text="hoch">
      <formula>NOT(ISERROR(SEARCH("hoch",G32)))</formula>
    </cfRule>
  </conditionalFormatting>
  <conditionalFormatting sqref="G41">
    <cfRule type="containsText" dxfId="5" priority="5" operator="containsText" text="Bitte">
      <formula>NOT(ISERROR(SEARCH("Bitte",G41)))</formula>
    </cfRule>
    <cfRule type="containsText" dxfId="4" priority="6" operator="containsText" text="hoch">
      <formula>NOT(ISERROR(SEARCH("hoch",G41)))</formula>
    </cfRule>
  </conditionalFormatting>
  <conditionalFormatting sqref="G50">
    <cfRule type="containsText" dxfId="3" priority="3" operator="containsText" text="Bitte">
      <formula>NOT(ISERROR(SEARCH("Bitte",G50)))</formula>
    </cfRule>
    <cfRule type="containsText" dxfId="2" priority="4" operator="containsText" text="hoch">
      <formula>NOT(ISERROR(SEARCH("hoch",G50)))</formula>
    </cfRule>
  </conditionalFormatting>
  <conditionalFormatting sqref="G59">
    <cfRule type="containsText" dxfId="1" priority="1" operator="containsText" text="Bitte">
      <formula>NOT(ISERROR(SEARCH("Bitte",G59)))</formula>
    </cfRule>
    <cfRule type="containsText" dxfId="0" priority="2" operator="containsText" text="hoch">
      <formula>NOT(ISERROR(SEARCH("hoch",G59)))</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TKG!$A$2:$A$95</xm:f>
          </x14:formula1>
          <xm:sqref>B9:B13 B18:B22 B27:B31 B36:B40 B45:B49 B54:B58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zoomScale="130" zoomScaleNormal="130" workbookViewId="0">
      <selection sqref="A1:XFD1048576"/>
    </sheetView>
  </sheetViews>
  <sheetFormatPr baseColWidth="10" defaultRowHeight="15" x14ac:dyDescent="0.25"/>
  <cols>
    <col min="1" max="1" width="36.28515625" customWidth="1"/>
    <col min="2" max="2" width="17.42578125" customWidth="1"/>
    <col min="4" max="4" width="30.28515625" customWidth="1"/>
    <col min="5" max="5" width="11.42578125" style="75"/>
    <col min="9" max="9" width="20.5703125" customWidth="1"/>
  </cols>
  <sheetData>
    <row r="1" spans="1:9" s="1" customFormat="1" x14ac:dyDescent="0.25">
      <c r="B1" s="1" t="s">
        <v>110</v>
      </c>
      <c r="C1" s="1" t="s">
        <v>142</v>
      </c>
      <c r="D1" s="1" t="s">
        <v>168</v>
      </c>
      <c r="E1" s="1" t="s">
        <v>178</v>
      </c>
    </row>
    <row r="2" spans="1:9" x14ac:dyDescent="0.25">
      <c r="A2" s="2" t="s">
        <v>31</v>
      </c>
      <c r="B2" s="3" t="s">
        <v>98</v>
      </c>
      <c r="C2">
        <v>450</v>
      </c>
      <c r="D2" t="s">
        <v>152</v>
      </c>
      <c r="E2" s="73">
        <v>190</v>
      </c>
      <c r="F2" s="7"/>
      <c r="G2" s="7"/>
      <c r="H2" s="10"/>
      <c r="I2" s="8"/>
    </row>
    <row r="3" spans="1:9" x14ac:dyDescent="0.25">
      <c r="A3" s="2" t="s">
        <v>19</v>
      </c>
      <c r="B3" s="3" t="s">
        <v>98</v>
      </c>
      <c r="C3">
        <v>3</v>
      </c>
      <c r="D3" t="s">
        <v>152</v>
      </c>
      <c r="E3" s="74">
        <v>22.5</v>
      </c>
      <c r="F3" s="7"/>
      <c r="G3" s="7"/>
      <c r="H3" s="10"/>
      <c r="I3" s="8"/>
    </row>
    <row r="4" spans="1:9" x14ac:dyDescent="0.25">
      <c r="A4" s="2" t="s">
        <v>36</v>
      </c>
      <c r="B4" s="3" t="s">
        <v>101</v>
      </c>
      <c r="C4">
        <v>4</v>
      </c>
      <c r="D4" t="s">
        <v>166</v>
      </c>
      <c r="E4" s="74">
        <v>15</v>
      </c>
      <c r="F4" s="7"/>
      <c r="G4" s="7"/>
      <c r="H4" s="10"/>
      <c r="I4" s="8"/>
    </row>
    <row r="5" spans="1:9" x14ac:dyDescent="0.25">
      <c r="A5" s="2" t="s">
        <v>69</v>
      </c>
      <c r="B5" s="3" t="s">
        <v>98</v>
      </c>
      <c r="C5">
        <v>2</v>
      </c>
      <c r="D5" t="s">
        <v>154</v>
      </c>
      <c r="F5" s="7"/>
      <c r="G5" s="7"/>
      <c r="H5" s="10"/>
      <c r="I5" s="8"/>
    </row>
    <row r="6" spans="1:9" x14ac:dyDescent="0.25">
      <c r="A6" s="2" t="s">
        <v>2</v>
      </c>
      <c r="B6" s="3" t="s">
        <v>102</v>
      </c>
      <c r="C6">
        <v>3.5</v>
      </c>
      <c r="D6" t="s">
        <v>154</v>
      </c>
      <c r="E6" s="73">
        <v>40</v>
      </c>
      <c r="F6" s="7"/>
      <c r="G6" s="7"/>
      <c r="H6" s="10"/>
      <c r="I6" s="8"/>
    </row>
    <row r="7" spans="1:9" x14ac:dyDescent="0.25">
      <c r="A7" s="2" t="s">
        <v>28</v>
      </c>
      <c r="B7" s="3" t="s">
        <v>98</v>
      </c>
      <c r="C7">
        <v>1.2</v>
      </c>
      <c r="D7" t="s">
        <v>167</v>
      </c>
      <c r="E7" s="74">
        <v>9</v>
      </c>
      <c r="F7" s="7"/>
      <c r="G7" s="7"/>
      <c r="H7" s="10"/>
      <c r="I7" s="8"/>
    </row>
    <row r="8" spans="1:9" x14ac:dyDescent="0.25">
      <c r="A8" s="2" t="s">
        <v>12</v>
      </c>
      <c r="B8" s="3" t="s">
        <v>98</v>
      </c>
      <c r="C8">
        <v>180</v>
      </c>
      <c r="D8" t="s">
        <v>152</v>
      </c>
      <c r="E8" s="74">
        <v>185</v>
      </c>
      <c r="F8" s="7"/>
      <c r="G8" s="7"/>
      <c r="H8" s="10"/>
      <c r="I8" s="8"/>
    </row>
    <row r="9" spans="1:9" x14ac:dyDescent="0.25">
      <c r="A9" s="2" t="s">
        <v>29</v>
      </c>
      <c r="B9" s="3" t="s">
        <v>98</v>
      </c>
      <c r="C9">
        <v>19</v>
      </c>
      <c r="D9" t="s">
        <v>157</v>
      </c>
      <c r="E9" s="74">
        <v>35</v>
      </c>
      <c r="F9" s="7"/>
      <c r="G9" s="7"/>
      <c r="H9" s="10"/>
      <c r="I9" s="8"/>
    </row>
    <row r="10" spans="1:9" x14ac:dyDescent="0.25">
      <c r="A10" s="2" t="s">
        <v>62</v>
      </c>
      <c r="B10" s="3" t="s">
        <v>104</v>
      </c>
      <c r="C10">
        <v>25</v>
      </c>
      <c r="D10" t="s">
        <v>155</v>
      </c>
      <c r="E10" s="73">
        <v>25</v>
      </c>
      <c r="F10" s="6"/>
      <c r="G10" s="6"/>
      <c r="H10" s="9"/>
      <c r="I10" s="8"/>
    </row>
    <row r="11" spans="1:9" x14ac:dyDescent="0.25">
      <c r="A11" s="2" t="s">
        <v>75</v>
      </c>
      <c r="B11" s="3" t="s">
        <v>74</v>
      </c>
      <c r="C11">
        <v>0.75</v>
      </c>
      <c r="D11" t="s">
        <v>158</v>
      </c>
      <c r="F11" s="7"/>
      <c r="G11" s="7"/>
      <c r="H11" s="10"/>
      <c r="I11" s="8"/>
    </row>
    <row r="12" spans="1:9" x14ac:dyDescent="0.25">
      <c r="A12" s="2" t="s">
        <v>76</v>
      </c>
      <c r="B12" s="3" t="s">
        <v>124</v>
      </c>
      <c r="C12">
        <v>18</v>
      </c>
      <c r="D12" t="s">
        <v>152</v>
      </c>
      <c r="E12" s="74">
        <v>60</v>
      </c>
      <c r="F12" s="7"/>
      <c r="G12" s="7"/>
      <c r="H12" s="10"/>
      <c r="I12" s="8"/>
    </row>
    <row r="13" spans="1:9" x14ac:dyDescent="0.25">
      <c r="A13" s="2" t="s">
        <v>4</v>
      </c>
      <c r="B13" s="3" t="s">
        <v>102</v>
      </c>
      <c r="C13">
        <v>3</v>
      </c>
      <c r="D13" t="s">
        <v>152</v>
      </c>
      <c r="E13" s="73">
        <v>40</v>
      </c>
      <c r="F13" s="7"/>
      <c r="G13" s="7"/>
      <c r="H13" s="10"/>
      <c r="I13" s="8"/>
    </row>
    <row r="14" spans="1:9" x14ac:dyDescent="0.25">
      <c r="A14" s="2" t="s">
        <v>61</v>
      </c>
      <c r="B14" s="3" t="s">
        <v>103</v>
      </c>
      <c r="C14">
        <v>1.5</v>
      </c>
      <c r="D14" t="s">
        <v>155</v>
      </c>
      <c r="E14" s="73">
        <v>20</v>
      </c>
      <c r="F14" s="6"/>
      <c r="G14" s="6"/>
      <c r="H14" s="9"/>
      <c r="I14" s="8"/>
    </row>
    <row r="15" spans="1:9" x14ac:dyDescent="0.25">
      <c r="A15" s="2" t="s">
        <v>77</v>
      </c>
      <c r="B15" s="3" t="s">
        <v>74</v>
      </c>
      <c r="C15">
        <v>0.3</v>
      </c>
      <c r="D15" t="s">
        <v>158</v>
      </c>
      <c r="F15" s="6"/>
      <c r="G15" s="6"/>
      <c r="H15" s="9"/>
      <c r="I15" s="8"/>
    </row>
    <row r="16" spans="1:9" x14ac:dyDescent="0.25">
      <c r="A16" s="2" t="s">
        <v>52</v>
      </c>
      <c r="B16" s="3" t="s">
        <v>72</v>
      </c>
      <c r="C16">
        <v>0.1</v>
      </c>
      <c r="D16" t="s">
        <v>160</v>
      </c>
      <c r="F16" s="6"/>
      <c r="G16" s="6"/>
      <c r="H16" s="9"/>
      <c r="I16" s="8"/>
    </row>
    <row r="17" spans="1:9" x14ac:dyDescent="0.25">
      <c r="A17" s="2" t="s">
        <v>51</v>
      </c>
      <c r="B17" s="3" t="s">
        <v>105</v>
      </c>
      <c r="C17">
        <v>0.5</v>
      </c>
      <c r="D17" t="s">
        <v>158</v>
      </c>
      <c r="F17" s="7"/>
      <c r="G17" s="7"/>
      <c r="H17" s="10"/>
      <c r="I17" s="8"/>
    </row>
    <row r="18" spans="1:9" x14ac:dyDescent="0.25">
      <c r="A18" s="2" t="s">
        <v>16</v>
      </c>
      <c r="B18" s="3" t="s">
        <v>98</v>
      </c>
      <c r="C18">
        <v>12</v>
      </c>
      <c r="D18" t="s">
        <v>157</v>
      </c>
      <c r="E18" s="74">
        <v>15</v>
      </c>
      <c r="F18" s="7"/>
      <c r="G18" s="7"/>
      <c r="H18" s="10"/>
      <c r="I18" s="8"/>
    </row>
    <row r="19" spans="1:9" x14ac:dyDescent="0.25">
      <c r="A19" s="2" t="s">
        <v>3</v>
      </c>
      <c r="B19" s="3" t="s">
        <v>102</v>
      </c>
      <c r="C19">
        <v>3</v>
      </c>
      <c r="D19" t="s">
        <v>152</v>
      </c>
      <c r="E19" s="73">
        <v>45</v>
      </c>
      <c r="F19" s="7"/>
      <c r="G19" s="7"/>
      <c r="H19" s="10"/>
      <c r="I19" s="8"/>
    </row>
    <row r="20" spans="1:9" x14ac:dyDescent="0.25">
      <c r="A20" s="2" t="s">
        <v>71</v>
      </c>
      <c r="B20" s="3" t="s">
        <v>98</v>
      </c>
      <c r="C20">
        <v>150</v>
      </c>
      <c r="D20" t="s">
        <v>152</v>
      </c>
      <c r="E20" s="75">
        <v>175</v>
      </c>
      <c r="F20" s="7"/>
      <c r="G20" s="7"/>
      <c r="H20" s="10"/>
      <c r="I20" s="8"/>
    </row>
    <row r="21" spans="1:9" x14ac:dyDescent="0.25">
      <c r="A21" s="2" t="s">
        <v>26</v>
      </c>
      <c r="B21" s="3" t="s">
        <v>98</v>
      </c>
      <c r="C21">
        <v>3.25</v>
      </c>
      <c r="D21" t="s">
        <v>154</v>
      </c>
      <c r="E21" s="73">
        <v>25</v>
      </c>
      <c r="F21" s="6"/>
      <c r="G21" s="6"/>
      <c r="H21" s="9"/>
      <c r="I21" s="8"/>
    </row>
    <row r="22" spans="1:9" x14ac:dyDescent="0.25">
      <c r="A22" s="2" t="s">
        <v>80</v>
      </c>
      <c r="B22" s="3" t="s">
        <v>98</v>
      </c>
      <c r="C22">
        <v>13</v>
      </c>
      <c r="D22" t="s">
        <v>154</v>
      </c>
      <c r="E22" s="73">
        <v>150</v>
      </c>
      <c r="F22" s="7"/>
      <c r="G22" s="7"/>
      <c r="H22" s="10"/>
      <c r="I22" s="8"/>
    </row>
    <row r="23" spans="1:9" x14ac:dyDescent="0.25">
      <c r="A23" s="2" t="s">
        <v>64</v>
      </c>
      <c r="B23" s="3" t="s">
        <v>100</v>
      </c>
      <c r="C23">
        <v>35</v>
      </c>
      <c r="D23" t="s">
        <v>154</v>
      </c>
      <c r="E23" s="74">
        <v>25</v>
      </c>
      <c r="F23" s="7"/>
      <c r="G23" s="7"/>
      <c r="H23" s="10"/>
      <c r="I23" s="8"/>
    </row>
    <row r="24" spans="1:9" x14ac:dyDescent="0.25">
      <c r="A24" s="2" t="s">
        <v>50</v>
      </c>
      <c r="B24" s="3" t="s">
        <v>103</v>
      </c>
      <c r="C24">
        <v>8</v>
      </c>
      <c r="D24" t="s">
        <v>156</v>
      </c>
      <c r="F24" s="7"/>
      <c r="G24" s="7"/>
      <c r="H24" s="10"/>
      <c r="I24" s="8"/>
    </row>
    <row r="25" spans="1:9" x14ac:dyDescent="0.25">
      <c r="A25" s="2" t="s">
        <v>18</v>
      </c>
      <c r="B25" s="3" t="s">
        <v>98</v>
      </c>
      <c r="C25">
        <v>140</v>
      </c>
      <c r="D25" t="s">
        <v>163</v>
      </c>
      <c r="F25" s="7"/>
      <c r="G25" s="7"/>
      <c r="H25" s="10"/>
      <c r="I25" s="8"/>
    </row>
    <row r="26" spans="1:9" x14ac:dyDescent="0.25">
      <c r="A26" s="2" t="s">
        <v>40</v>
      </c>
      <c r="B26" s="3" t="s">
        <v>101</v>
      </c>
      <c r="C26">
        <v>4</v>
      </c>
      <c r="D26" t="s">
        <v>154</v>
      </c>
      <c r="F26" s="6"/>
      <c r="G26" s="6"/>
      <c r="H26" s="9"/>
      <c r="I26" s="8"/>
    </row>
    <row r="27" spans="1:9" x14ac:dyDescent="0.25">
      <c r="A27" s="2" t="s">
        <v>70</v>
      </c>
      <c r="B27" s="3" t="s">
        <v>98</v>
      </c>
      <c r="C27">
        <v>400</v>
      </c>
      <c r="D27" t="s">
        <v>165</v>
      </c>
      <c r="F27" s="7"/>
      <c r="G27" s="7"/>
      <c r="H27" s="10"/>
      <c r="I27" s="8"/>
    </row>
    <row r="28" spans="1:9" x14ac:dyDescent="0.25">
      <c r="A28" s="2" t="s">
        <v>44</v>
      </c>
      <c r="B28" s="3" t="s">
        <v>101</v>
      </c>
      <c r="C28">
        <v>8</v>
      </c>
      <c r="D28" t="s">
        <v>157</v>
      </c>
      <c r="E28" s="73">
        <v>13.5</v>
      </c>
      <c r="F28" s="7"/>
      <c r="G28" s="7"/>
      <c r="H28" s="10"/>
      <c r="I28" s="8"/>
    </row>
    <row r="29" spans="1:9" x14ac:dyDescent="0.25">
      <c r="A29" s="2" t="s">
        <v>13</v>
      </c>
      <c r="B29" s="3" t="s">
        <v>98</v>
      </c>
      <c r="C29">
        <v>180</v>
      </c>
      <c r="D29" t="s">
        <v>152</v>
      </c>
      <c r="E29" s="73">
        <v>130</v>
      </c>
      <c r="F29" s="7"/>
      <c r="G29" s="7"/>
      <c r="H29" s="10"/>
      <c r="I29" s="8"/>
    </row>
    <row r="30" spans="1:9" x14ac:dyDescent="0.25">
      <c r="A30" s="2" t="s">
        <v>49</v>
      </c>
      <c r="B30" s="3" t="s">
        <v>104</v>
      </c>
      <c r="C30">
        <v>2.9</v>
      </c>
      <c r="D30" t="s">
        <v>158</v>
      </c>
      <c r="F30" s="6"/>
      <c r="G30" s="6"/>
      <c r="H30" s="9"/>
      <c r="I30" s="8"/>
    </row>
    <row r="31" spans="1:9" x14ac:dyDescent="0.25">
      <c r="A31" s="2" t="s">
        <v>14</v>
      </c>
      <c r="B31" s="3" t="s">
        <v>98</v>
      </c>
      <c r="C31">
        <v>1.75</v>
      </c>
      <c r="D31" t="s">
        <v>154</v>
      </c>
      <c r="E31" s="73">
        <v>13</v>
      </c>
      <c r="F31" s="6"/>
      <c r="G31" s="6"/>
      <c r="H31" s="9"/>
      <c r="I31" s="8"/>
    </row>
    <row r="32" spans="1:9" x14ac:dyDescent="0.25">
      <c r="A32" s="2" t="s">
        <v>10</v>
      </c>
      <c r="B32" s="3" t="s">
        <v>98</v>
      </c>
      <c r="C32">
        <v>1.2</v>
      </c>
      <c r="D32" t="s">
        <v>154</v>
      </c>
      <c r="F32" s="7"/>
      <c r="G32" s="7"/>
      <c r="H32" s="10"/>
      <c r="I32" s="8"/>
    </row>
    <row r="33" spans="1:9" x14ac:dyDescent="0.25">
      <c r="A33" s="2" t="s">
        <v>121</v>
      </c>
      <c r="B33" s="3" t="s">
        <v>102</v>
      </c>
      <c r="C33">
        <v>28</v>
      </c>
      <c r="D33" t="s">
        <v>154</v>
      </c>
      <c r="F33" s="6"/>
      <c r="G33" s="6"/>
      <c r="H33" s="9"/>
      <c r="I33" s="8"/>
    </row>
    <row r="34" spans="1:9" x14ac:dyDescent="0.25">
      <c r="A34" s="2" t="s">
        <v>7</v>
      </c>
      <c r="B34" s="3" t="s">
        <v>106</v>
      </c>
      <c r="C34">
        <v>20</v>
      </c>
      <c r="D34" t="s">
        <v>154</v>
      </c>
      <c r="F34" s="7"/>
      <c r="G34" s="7"/>
      <c r="H34" s="10"/>
      <c r="I34" s="8"/>
    </row>
    <row r="35" spans="1:9" x14ac:dyDescent="0.25">
      <c r="A35" s="2" t="s">
        <v>21</v>
      </c>
      <c r="B35" s="3" t="s">
        <v>98</v>
      </c>
      <c r="C35">
        <v>3.5</v>
      </c>
      <c r="D35" t="s">
        <v>152</v>
      </c>
      <c r="F35" s="7"/>
      <c r="G35" s="7"/>
      <c r="H35" s="10"/>
      <c r="I35" s="8"/>
    </row>
    <row r="36" spans="1:9" x14ac:dyDescent="0.25">
      <c r="A36" s="2" t="s">
        <v>81</v>
      </c>
      <c r="B36" s="3" t="s">
        <v>78</v>
      </c>
      <c r="C36">
        <v>4</v>
      </c>
      <c r="D36" t="s">
        <v>158</v>
      </c>
      <c r="F36" s="6"/>
      <c r="G36" s="6"/>
      <c r="H36" s="9"/>
      <c r="I36" s="8"/>
    </row>
    <row r="37" spans="1:9" x14ac:dyDescent="0.25">
      <c r="A37" s="2" t="s">
        <v>54</v>
      </c>
      <c r="B37" s="3" t="s">
        <v>107</v>
      </c>
      <c r="C37">
        <v>0.11</v>
      </c>
      <c r="D37" t="s">
        <v>158</v>
      </c>
      <c r="F37" s="7"/>
      <c r="G37" s="7"/>
      <c r="H37" s="10"/>
      <c r="I37" s="8"/>
    </row>
    <row r="38" spans="1:9" x14ac:dyDescent="0.25">
      <c r="A38" s="2" t="s">
        <v>0</v>
      </c>
      <c r="B38" s="3" t="s">
        <v>102</v>
      </c>
      <c r="C38">
        <v>1</v>
      </c>
      <c r="D38" t="s">
        <v>154</v>
      </c>
      <c r="E38" s="73">
        <v>9</v>
      </c>
      <c r="F38" s="6"/>
      <c r="G38" s="6"/>
      <c r="H38" s="9"/>
      <c r="I38" s="8"/>
    </row>
    <row r="39" spans="1:9" x14ac:dyDescent="0.25">
      <c r="A39" s="2" t="s">
        <v>79</v>
      </c>
      <c r="B39" s="3" t="s">
        <v>74</v>
      </c>
      <c r="C39">
        <v>0.1</v>
      </c>
      <c r="D39" t="s">
        <v>158</v>
      </c>
      <c r="F39" s="7"/>
      <c r="G39" s="7"/>
      <c r="H39" s="10"/>
      <c r="I39" s="8"/>
    </row>
    <row r="40" spans="1:9" x14ac:dyDescent="0.25">
      <c r="A40" s="2" t="s">
        <v>47</v>
      </c>
      <c r="B40" s="3" t="s">
        <v>103</v>
      </c>
      <c r="C40">
        <v>7</v>
      </c>
      <c r="D40" t="s">
        <v>155</v>
      </c>
      <c r="E40" s="73">
        <v>9</v>
      </c>
      <c r="F40" s="7"/>
      <c r="G40" s="7"/>
      <c r="H40" s="10"/>
      <c r="I40" s="8"/>
    </row>
    <row r="41" spans="1:9" x14ac:dyDescent="0.25">
      <c r="A41" s="2" t="s">
        <v>46</v>
      </c>
      <c r="B41" s="3" t="s">
        <v>100</v>
      </c>
      <c r="C41">
        <v>4.3</v>
      </c>
      <c r="D41" t="s">
        <v>159</v>
      </c>
      <c r="E41" s="73">
        <v>3</v>
      </c>
      <c r="F41" s="7"/>
      <c r="G41" s="7"/>
      <c r="H41" s="10"/>
      <c r="I41" s="8"/>
    </row>
    <row r="42" spans="1:9" x14ac:dyDescent="0.25">
      <c r="A42" s="2" t="s">
        <v>60</v>
      </c>
      <c r="B42" s="3" t="s">
        <v>99</v>
      </c>
      <c r="C42">
        <v>12</v>
      </c>
      <c r="D42" t="s">
        <v>158</v>
      </c>
      <c r="F42" s="7"/>
      <c r="G42" s="7"/>
      <c r="H42" s="10"/>
      <c r="I42" s="8"/>
    </row>
    <row r="43" spans="1:9" x14ac:dyDescent="0.25">
      <c r="A43" s="2" t="s">
        <v>65</v>
      </c>
      <c r="B43" s="3" t="s">
        <v>103</v>
      </c>
      <c r="C43">
        <v>3</v>
      </c>
      <c r="D43" t="s">
        <v>154</v>
      </c>
      <c r="F43" s="7"/>
      <c r="G43" s="7"/>
      <c r="H43" s="10"/>
      <c r="I43" s="8"/>
    </row>
    <row r="44" spans="1:9" x14ac:dyDescent="0.25">
      <c r="A44" s="2" t="s">
        <v>82</v>
      </c>
      <c r="B44" s="3" t="s">
        <v>99</v>
      </c>
      <c r="C44">
        <v>0.8</v>
      </c>
      <c r="D44" t="s">
        <v>158</v>
      </c>
      <c r="F44" s="7"/>
      <c r="G44" s="6"/>
      <c r="H44" s="9"/>
      <c r="I44" s="8"/>
    </row>
    <row r="45" spans="1:9" x14ac:dyDescent="0.25">
      <c r="A45" s="2" t="s">
        <v>68</v>
      </c>
      <c r="B45" s="3" t="s">
        <v>108</v>
      </c>
      <c r="C45">
        <v>7</v>
      </c>
      <c r="D45" t="s">
        <v>154</v>
      </c>
      <c r="E45" s="74">
        <v>40</v>
      </c>
      <c r="F45" s="6"/>
      <c r="G45" s="6"/>
      <c r="H45" s="9"/>
      <c r="I45" s="8"/>
    </row>
    <row r="46" spans="1:9" x14ac:dyDescent="0.25">
      <c r="A46" s="2" t="s">
        <v>42</v>
      </c>
      <c r="B46" s="3" t="s">
        <v>101</v>
      </c>
      <c r="C46">
        <v>1.25</v>
      </c>
      <c r="D46" t="s">
        <v>154</v>
      </c>
      <c r="E46" s="74">
        <v>7</v>
      </c>
      <c r="F46" s="7"/>
      <c r="G46" s="7"/>
      <c r="H46" s="10"/>
      <c r="I46" s="8"/>
    </row>
    <row r="47" spans="1:9" x14ac:dyDescent="0.25">
      <c r="A47" s="2" t="s">
        <v>9</v>
      </c>
      <c r="B47" s="3" t="s">
        <v>98</v>
      </c>
      <c r="C47">
        <v>40</v>
      </c>
      <c r="D47" t="s">
        <v>154</v>
      </c>
      <c r="E47" s="73">
        <v>70</v>
      </c>
      <c r="F47" s="7"/>
      <c r="G47" s="7"/>
      <c r="H47" s="10"/>
      <c r="I47" s="8"/>
    </row>
    <row r="48" spans="1:9" x14ac:dyDescent="0.25">
      <c r="A48" s="2" t="s">
        <v>15</v>
      </c>
      <c r="B48" s="3" t="s">
        <v>98</v>
      </c>
      <c r="C48">
        <v>2.1</v>
      </c>
      <c r="D48" t="s">
        <v>153</v>
      </c>
      <c r="E48" s="73">
        <v>30</v>
      </c>
      <c r="F48" s="7"/>
      <c r="G48" s="7"/>
      <c r="H48" s="10"/>
      <c r="I48" s="8"/>
    </row>
    <row r="49" spans="1:9" x14ac:dyDescent="0.25">
      <c r="A49" s="2" t="s">
        <v>83</v>
      </c>
      <c r="B49" s="3" t="s">
        <v>84</v>
      </c>
      <c r="C49">
        <v>6</v>
      </c>
      <c r="D49" t="s">
        <v>154</v>
      </c>
      <c r="E49" s="73">
        <v>12</v>
      </c>
      <c r="F49" s="6"/>
      <c r="G49" s="6"/>
      <c r="H49" s="9"/>
      <c r="I49" s="8"/>
    </row>
    <row r="50" spans="1:9" x14ac:dyDescent="0.25">
      <c r="A50" s="2" t="s">
        <v>35</v>
      </c>
      <c r="B50" s="3" t="s">
        <v>73</v>
      </c>
      <c r="C50">
        <v>10</v>
      </c>
      <c r="D50" t="s">
        <v>162</v>
      </c>
      <c r="E50" s="73">
        <v>22.5</v>
      </c>
      <c r="F50" s="7"/>
      <c r="G50" s="7"/>
      <c r="H50" s="10"/>
      <c r="I50" s="8"/>
    </row>
    <row r="51" spans="1:9" x14ac:dyDescent="0.25">
      <c r="A51" s="2" t="s">
        <v>53</v>
      </c>
      <c r="B51" s="3" t="s">
        <v>100</v>
      </c>
      <c r="C51">
        <v>0.4</v>
      </c>
      <c r="D51" t="s">
        <v>158</v>
      </c>
      <c r="F51" s="7"/>
      <c r="G51" s="7"/>
      <c r="H51" s="10"/>
      <c r="I51" s="8"/>
    </row>
    <row r="52" spans="1:9" x14ac:dyDescent="0.25">
      <c r="A52" s="2" t="s">
        <v>58</v>
      </c>
      <c r="B52" s="3" t="s">
        <v>100</v>
      </c>
      <c r="C52">
        <v>28</v>
      </c>
      <c r="D52" t="s">
        <v>154</v>
      </c>
      <c r="E52" s="73">
        <v>10</v>
      </c>
      <c r="F52" s="7"/>
      <c r="G52" s="7"/>
      <c r="H52" s="10"/>
      <c r="I52" s="8"/>
    </row>
    <row r="53" spans="1:9" x14ac:dyDescent="0.25">
      <c r="A53" s="2" t="s">
        <v>27</v>
      </c>
      <c r="B53" s="3" t="s">
        <v>98</v>
      </c>
      <c r="C53">
        <v>0.9</v>
      </c>
      <c r="D53" t="s">
        <v>167</v>
      </c>
      <c r="E53" s="74">
        <v>40</v>
      </c>
      <c r="F53" s="6"/>
      <c r="G53" s="6"/>
      <c r="H53" s="9"/>
      <c r="I53" s="8"/>
    </row>
    <row r="54" spans="1:9" x14ac:dyDescent="0.25">
      <c r="A54" s="2" t="s">
        <v>5</v>
      </c>
      <c r="B54" s="3" t="s">
        <v>102</v>
      </c>
      <c r="C54">
        <v>28</v>
      </c>
      <c r="D54" t="s">
        <v>154</v>
      </c>
      <c r="F54" s="7"/>
      <c r="G54" s="7"/>
      <c r="H54" s="10"/>
      <c r="I54" s="8"/>
    </row>
    <row r="55" spans="1:9" x14ac:dyDescent="0.25">
      <c r="A55" s="2" t="s">
        <v>86</v>
      </c>
      <c r="B55" s="3" t="s">
        <v>85</v>
      </c>
      <c r="C55">
        <v>0.5</v>
      </c>
      <c r="D55" t="s">
        <v>158</v>
      </c>
      <c r="E55" s="73">
        <v>3.5</v>
      </c>
      <c r="F55" s="7"/>
      <c r="G55" s="6"/>
      <c r="H55" s="9"/>
      <c r="I55" s="8"/>
    </row>
    <row r="56" spans="1:9" x14ac:dyDescent="0.25">
      <c r="A56" s="2" t="s">
        <v>45</v>
      </c>
      <c r="B56" s="3" t="s">
        <v>101</v>
      </c>
      <c r="C56">
        <v>13</v>
      </c>
      <c r="D56" t="s">
        <v>152</v>
      </c>
      <c r="E56" s="74">
        <v>25</v>
      </c>
      <c r="F56" s="7"/>
      <c r="G56" s="7"/>
      <c r="H56" s="10"/>
      <c r="I56" s="8"/>
    </row>
    <row r="57" spans="1:9" x14ac:dyDescent="0.25">
      <c r="A57" s="2" t="s">
        <v>32</v>
      </c>
      <c r="B57" s="3" t="s">
        <v>98</v>
      </c>
      <c r="C57">
        <v>50</v>
      </c>
      <c r="D57" t="s">
        <v>154</v>
      </c>
      <c r="E57" s="73">
        <v>100</v>
      </c>
      <c r="F57" s="6"/>
      <c r="G57" s="6"/>
      <c r="H57" s="9"/>
      <c r="I57" s="8"/>
    </row>
    <row r="58" spans="1:9" x14ac:dyDescent="0.25">
      <c r="A58" s="2" t="s">
        <v>24</v>
      </c>
      <c r="B58" s="3" t="s">
        <v>98</v>
      </c>
      <c r="C58">
        <v>1.25</v>
      </c>
      <c r="D58" t="s">
        <v>152</v>
      </c>
      <c r="E58" s="74">
        <v>19</v>
      </c>
      <c r="F58" s="7"/>
      <c r="G58" s="7"/>
      <c r="H58" s="10"/>
      <c r="I58" s="8"/>
    </row>
    <row r="59" spans="1:9" x14ac:dyDescent="0.25">
      <c r="A59" s="2" t="s">
        <v>55</v>
      </c>
      <c r="B59" s="3" t="s">
        <v>103</v>
      </c>
      <c r="C59">
        <v>1.25</v>
      </c>
      <c r="D59" t="s">
        <v>155</v>
      </c>
      <c r="E59" s="73">
        <v>7</v>
      </c>
      <c r="F59" s="7"/>
      <c r="G59" s="7"/>
      <c r="H59" s="10"/>
      <c r="I59" s="8"/>
    </row>
    <row r="60" spans="1:9" x14ac:dyDescent="0.25">
      <c r="A60" s="2" t="s">
        <v>133</v>
      </c>
      <c r="B60" s="3" t="s">
        <v>104</v>
      </c>
      <c r="C60">
        <v>2</v>
      </c>
      <c r="D60" t="s">
        <v>152</v>
      </c>
      <c r="E60" s="74">
        <v>7.5</v>
      </c>
      <c r="F60" s="7"/>
      <c r="G60" s="7"/>
      <c r="H60" s="10"/>
      <c r="I60" s="8"/>
    </row>
    <row r="61" spans="1:9" x14ac:dyDescent="0.25">
      <c r="A61" s="2" t="s">
        <v>87</v>
      </c>
      <c r="B61" s="3" t="s">
        <v>100</v>
      </c>
      <c r="C61">
        <v>0.8</v>
      </c>
      <c r="D61" t="s">
        <v>158</v>
      </c>
      <c r="F61" s="7"/>
      <c r="G61" s="6"/>
      <c r="H61" s="9"/>
      <c r="I61" s="8"/>
    </row>
    <row r="62" spans="1:9" x14ac:dyDescent="0.25">
      <c r="A62" s="2" t="s">
        <v>122</v>
      </c>
      <c r="B62" s="3" t="s">
        <v>98</v>
      </c>
      <c r="C62">
        <v>220</v>
      </c>
      <c r="D62" t="s">
        <v>154</v>
      </c>
      <c r="E62" s="73">
        <v>112.5</v>
      </c>
      <c r="F62" s="6"/>
      <c r="G62" s="6"/>
      <c r="H62" s="9"/>
      <c r="I62" s="8"/>
    </row>
    <row r="63" spans="1:9" x14ac:dyDescent="0.25">
      <c r="A63" s="2" t="s">
        <v>59</v>
      </c>
      <c r="B63" s="3" t="s">
        <v>100</v>
      </c>
      <c r="C63">
        <v>0.11</v>
      </c>
      <c r="D63" t="s">
        <v>158</v>
      </c>
      <c r="F63" s="7"/>
      <c r="G63" s="7"/>
      <c r="H63" s="10"/>
      <c r="I63" s="8"/>
    </row>
    <row r="64" spans="1:9" x14ac:dyDescent="0.25">
      <c r="A64" s="2" t="s">
        <v>66</v>
      </c>
      <c r="B64" s="3" t="s">
        <v>100</v>
      </c>
      <c r="C64">
        <v>2.5</v>
      </c>
      <c r="D64" t="s">
        <v>152</v>
      </c>
      <c r="E64" s="74">
        <v>9</v>
      </c>
      <c r="F64" s="7"/>
      <c r="G64" s="7"/>
      <c r="H64" s="10"/>
      <c r="I64" s="8"/>
    </row>
    <row r="65" spans="1:9" x14ac:dyDescent="0.25">
      <c r="A65" s="2" t="s">
        <v>38</v>
      </c>
      <c r="B65" s="3" t="s">
        <v>101</v>
      </c>
      <c r="C65">
        <v>4</v>
      </c>
      <c r="D65" t="s">
        <v>152</v>
      </c>
      <c r="E65" s="73">
        <v>4</v>
      </c>
      <c r="F65" s="7"/>
      <c r="G65" s="7"/>
      <c r="H65" s="10"/>
      <c r="I65" s="8"/>
    </row>
    <row r="66" spans="1:9" x14ac:dyDescent="0.25">
      <c r="A66" s="2" t="s">
        <v>120</v>
      </c>
      <c r="B66" s="3" t="s">
        <v>102</v>
      </c>
      <c r="C66">
        <v>410</v>
      </c>
      <c r="D66" t="s">
        <v>152</v>
      </c>
      <c r="E66" s="74">
        <v>70</v>
      </c>
      <c r="F66" s="7"/>
      <c r="G66" s="7"/>
      <c r="H66" s="10"/>
      <c r="I66" s="8"/>
    </row>
    <row r="67" spans="1:9" x14ac:dyDescent="0.25">
      <c r="A67" s="2" t="s">
        <v>43</v>
      </c>
      <c r="B67" s="3" t="s">
        <v>101</v>
      </c>
      <c r="C67">
        <v>2.2999999999999998</v>
      </c>
      <c r="D67" t="s">
        <v>161</v>
      </c>
      <c r="E67" s="73">
        <v>10</v>
      </c>
      <c r="F67" s="7"/>
      <c r="G67" s="7"/>
      <c r="H67" s="10"/>
      <c r="I67" s="8"/>
    </row>
    <row r="68" spans="1:9" x14ac:dyDescent="0.25">
      <c r="A68" s="2" t="s">
        <v>89</v>
      </c>
      <c r="B68" s="3" t="s">
        <v>88</v>
      </c>
      <c r="C68">
        <v>0.8</v>
      </c>
      <c r="D68" t="s">
        <v>158</v>
      </c>
      <c r="F68" s="7"/>
      <c r="G68" s="7"/>
      <c r="H68" s="9"/>
      <c r="I68" s="8"/>
    </row>
    <row r="69" spans="1:9" x14ac:dyDescent="0.25">
      <c r="A69" s="2" t="s">
        <v>63</v>
      </c>
      <c r="B69" s="3" t="s">
        <v>100</v>
      </c>
      <c r="C69">
        <v>8</v>
      </c>
      <c r="D69" t="s">
        <v>155</v>
      </c>
      <c r="E69" s="73">
        <v>11</v>
      </c>
      <c r="F69" s="7"/>
      <c r="G69" s="7"/>
      <c r="H69" s="10"/>
      <c r="I69" s="8"/>
    </row>
    <row r="70" spans="1:9" x14ac:dyDescent="0.25">
      <c r="A70" s="2" t="s">
        <v>22</v>
      </c>
      <c r="B70" s="3" t="s">
        <v>98</v>
      </c>
      <c r="C70">
        <v>2</v>
      </c>
      <c r="D70" t="s">
        <v>152</v>
      </c>
      <c r="E70" s="73">
        <v>17.5</v>
      </c>
      <c r="F70" s="7"/>
      <c r="G70" s="7"/>
      <c r="H70" s="10"/>
      <c r="I70" s="8"/>
    </row>
    <row r="71" spans="1:9" x14ac:dyDescent="0.25">
      <c r="A71" s="2" t="s">
        <v>41</v>
      </c>
      <c r="B71" s="3" t="s">
        <v>101</v>
      </c>
      <c r="C71">
        <v>4</v>
      </c>
      <c r="D71" t="s">
        <v>152</v>
      </c>
      <c r="E71" s="73">
        <v>3</v>
      </c>
      <c r="F71" s="7"/>
      <c r="G71" s="7"/>
      <c r="H71" s="10"/>
      <c r="I71" s="8"/>
    </row>
    <row r="72" spans="1:9" x14ac:dyDescent="0.25">
      <c r="A72" s="2" t="s">
        <v>33</v>
      </c>
      <c r="B72" s="3" t="s">
        <v>98</v>
      </c>
      <c r="C72">
        <v>60</v>
      </c>
      <c r="D72" t="s">
        <v>152</v>
      </c>
      <c r="E72" s="74">
        <v>90</v>
      </c>
      <c r="F72" s="7"/>
      <c r="G72" s="7"/>
      <c r="H72" s="10"/>
      <c r="I72" s="8"/>
    </row>
    <row r="73" spans="1:9" x14ac:dyDescent="0.25">
      <c r="A73" s="2" t="s">
        <v>37</v>
      </c>
      <c r="B73" s="3" t="s">
        <v>101</v>
      </c>
      <c r="C73">
        <v>3</v>
      </c>
      <c r="D73" t="s">
        <v>152</v>
      </c>
      <c r="E73" s="75">
        <v>5</v>
      </c>
      <c r="F73" s="7"/>
      <c r="G73" s="7"/>
      <c r="H73" s="9"/>
      <c r="I73" s="8"/>
    </row>
    <row r="74" spans="1:9" x14ac:dyDescent="0.25">
      <c r="A74" s="2" t="s">
        <v>30</v>
      </c>
      <c r="B74" s="3" t="s">
        <v>98</v>
      </c>
      <c r="C74">
        <v>1.5</v>
      </c>
      <c r="D74" t="s">
        <v>155</v>
      </c>
      <c r="E74" s="75">
        <v>20</v>
      </c>
      <c r="F74" s="7"/>
      <c r="G74" s="7"/>
      <c r="H74" s="10"/>
      <c r="I74" s="8"/>
    </row>
    <row r="75" spans="1:9" x14ac:dyDescent="0.25">
      <c r="A75" s="2" t="s">
        <v>39</v>
      </c>
      <c r="B75" s="3" t="s">
        <v>101</v>
      </c>
      <c r="C75">
        <v>2.2999999999999998</v>
      </c>
      <c r="D75" t="s">
        <v>159</v>
      </c>
      <c r="E75" s="75">
        <v>2.75</v>
      </c>
      <c r="F75" s="7"/>
      <c r="G75" s="7"/>
      <c r="H75" s="10"/>
      <c r="I75" s="8"/>
    </row>
    <row r="76" spans="1:9" x14ac:dyDescent="0.25">
      <c r="A76" s="2" t="s">
        <v>91</v>
      </c>
      <c r="B76" s="3" t="s">
        <v>90</v>
      </c>
      <c r="C76">
        <v>3</v>
      </c>
      <c r="D76" t="s">
        <v>154</v>
      </c>
      <c r="E76" s="75">
        <v>15</v>
      </c>
      <c r="F76" s="7"/>
      <c r="G76" s="7"/>
      <c r="H76" s="10"/>
      <c r="I76" s="8"/>
    </row>
    <row r="77" spans="1:9" x14ac:dyDescent="0.25">
      <c r="A77" s="2" t="s">
        <v>20</v>
      </c>
      <c r="B77" s="3" t="s">
        <v>98</v>
      </c>
      <c r="C77">
        <v>0.75</v>
      </c>
      <c r="D77" t="s">
        <v>154</v>
      </c>
      <c r="E77" s="73">
        <v>12.5</v>
      </c>
      <c r="F77" s="7"/>
      <c r="G77" s="7"/>
      <c r="H77" s="10"/>
      <c r="I77" s="8"/>
    </row>
    <row r="78" spans="1:9" x14ac:dyDescent="0.25">
      <c r="A78" s="2" t="s">
        <v>17</v>
      </c>
      <c r="B78" s="3" t="s">
        <v>98</v>
      </c>
      <c r="C78">
        <v>3.5</v>
      </c>
      <c r="D78" t="s">
        <v>152</v>
      </c>
      <c r="E78" s="74">
        <v>40</v>
      </c>
      <c r="F78" s="6"/>
      <c r="G78" s="6"/>
      <c r="H78" s="9"/>
      <c r="I78" s="8"/>
    </row>
    <row r="79" spans="1:9" x14ac:dyDescent="0.25">
      <c r="A79" s="2" t="s">
        <v>8</v>
      </c>
      <c r="B79" s="3" t="s">
        <v>98</v>
      </c>
      <c r="C79">
        <v>190</v>
      </c>
      <c r="D79" t="s">
        <v>154</v>
      </c>
      <c r="E79" s="74">
        <v>110</v>
      </c>
      <c r="F79" s="6"/>
      <c r="G79" s="6"/>
      <c r="H79" s="9"/>
      <c r="I79" s="8"/>
    </row>
    <row r="80" spans="1:9" x14ac:dyDescent="0.25">
      <c r="A80" s="2" t="s">
        <v>67</v>
      </c>
      <c r="B80" s="3" t="s">
        <v>100</v>
      </c>
      <c r="C80">
        <v>60</v>
      </c>
      <c r="D80" t="s">
        <v>152</v>
      </c>
      <c r="E80" s="74">
        <v>27.5</v>
      </c>
      <c r="F80" s="7"/>
      <c r="G80" s="7"/>
      <c r="H80" s="10"/>
      <c r="I80" s="8"/>
    </row>
    <row r="81" spans="1:9" x14ac:dyDescent="0.25">
      <c r="A81" s="2" t="s">
        <v>25</v>
      </c>
      <c r="B81" s="3" t="s">
        <v>98</v>
      </c>
      <c r="C81">
        <v>3.6</v>
      </c>
      <c r="D81" t="s">
        <v>167</v>
      </c>
      <c r="E81" s="74">
        <v>35</v>
      </c>
      <c r="F81" s="7"/>
      <c r="G81" s="7"/>
      <c r="H81" s="10"/>
      <c r="I81" s="8"/>
    </row>
    <row r="82" spans="1:9" x14ac:dyDescent="0.25">
      <c r="A82" s="2" t="s">
        <v>92</v>
      </c>
      <c r="B82" s="3" t="s">
        <v>73</v>
      </c>
      <c r="C82">
        <v>10</v>
      </c>
      <c r="D82" t="s">
        <v>161</v>
      </c>
      <c r="E82" s="73">
        <v>40</v>
      </c>
      <c r="F82" s="7"/>
      <c r="G82" s="7"/>
      <c r="H82" s="10"/>
      <c r="I82" s="8"/>
    </row>
    <row r="83" spans="1:9" x14ac:dyDescent="0.25">
      <c r="A83" s="2" t="s">
        <v>56</v>
      </c>
      <c r="B83" s="3" t="s">
        <v>109</v>
      </c>
      <c r="C83">
        <v>1.2</v>
      </c>
      <c r="D83" t="s">
        <v>155</v>
      </c>
      <c r="F83" s="7"/>
      <c r="G83" s="7"/>
      <c r="H83" s="10"/>
      <c r="I83" s="8"/>
    </row>
    <row r="84" spans="1:9" x14ac:dyDescent="0.25">
      <c r="A84" s="2" t="s">
        <v>93</v>
      </c>
      <c r="B84" s="3" t="s">
        <v>98</v>
      </c>
      <c r="C84">
        <v>1.7</v>
      </c>
      <c r="D84" t="s">
        <v>167</v>
      </c>
      <c r="E84" s="73">
        <v>27.5</v>
      </c>
      <c r="F84" s="6"/>
      <c r="G84" s="6"/>
      <c r="H84" s="9"/>
      <c r="I84" s="8"/>
    </row>
    <row r="85" spans="1:9" x14ac:dyDescent="0.25">
      <c r="A85" s="2" t="s">
        <v>6</v>
      </c>
      <c r="B85" s="3" t="s">
        <v>102</v>
      </c>
      <c r="C85">
        <v>28</v>
      </c>
      <c r="D85" t="s">
        <v>152</v>
      </c>
      <c r="E85" s="73">
        <v>22.5</v>
      </c>
      <c r="F85" s="7"/>
      <c r="G85" s="7"/>
      <c r="H85" s="10"/>
      <c r="I85" s="8"/>
    </row>
    <row r="86" spans="1:9" x14ac:dyDescent="0.25">
      <c r="A86" s="2" t="s">
        <v>94</v>
      </c>
      <c r="B86" s="3" t="s">
        <v>100</v>
      </c>
      <c r="C86">
        <v>5</v>
      </c>
      <c r="D86" t="s">
        <v>164</v>
      </c>
      <c r="E86" s="73">
        <v>7.5</v>
      </c>
      <c r="F86" s="7"/>
      <c r="G86" s="7"/>
      <c r="H86" s="10"/>
      <c r="I86" s="8"/>
    </row>
    <row r="87" spans="1:9" x14ac:dyDescent="0.25">
      <c r="A87" s="2" t="s">
        <v>95</v>
      </c>
      <c r="B87" s="3" t="s">
        <v>74</v>
      </c>
      <c r="C87">
        <v>3</v>
      </c>
      <c r="D87" t="s">
        <v>158</v>
      </c>
      <c r="F87" s="7"/>
      <c r="G87" s="7"/>
      <c r="H87" s="10"/>
      <c r="I87" s="8"/>
    </row>
    <row r="88" spans="1:9" x14ac:dyDescent="0.25">
      <c r="A88" s="2" t="s">
        <v>11</v>
      </c>
      <c r="B88" s="3" t="s">
        <v>98</v>
      </c>
      <c r="C88">
        <v>300</v>
      </c>
      <c r="D88" t="s">
        <v>152</v>
      </c>
      <c r="E88" s="73">
        <v>190</v>
      </c>
      <c r="F88" s="6"/>
      <c r="G88" s="6"/>
      <c r="H88" s="9"/>
      <c r="I88" s="8"/>
    </row>
    <row r="89" spans="1:9" x14ac:dyDescent="0.25">
      <c r="A89" s="2" t="s">
        <v>130</v>
      </c>
      <c r="B89" s="3" t="s">
        <v>101</v>
      </c>
      <c r="C89">
        <v>7</v>
      </c>
      <c r="D89" t="s">
        <v>152</v>
      </c>
      <c r="E89" s="74">
        <v>15</v>
      </c>
      <c r="F89" s="6"/>
      <c r="G89" s="6"/>
      <c r="H89" s="9"/>
      <c r="I89" s="8"/>
    </row>
    <row r="90" spans="1:9" x14ac:dyDescent="0.25">
      <c r="A90" s="2" t="s">
        <v>23</v>
      </c>
      <c r="B90" s="3" t="s">
        <v>98</v>
      </c>
      <c r="C90">
        <v>0.75</v>
      </c>
      <c r="D90" t="s">
        <v>152</v>
      </c>
      <c r="E90" s="73">
        <v>11</v>
      </c>
      <c r="F90" s="7"/>
      <c r="G90" s="7"/>
      <c r="H90" s="10"/>
      <c r="I90" s="8"/>
    </row>
    <row r="91" spans="1:9" x14ac:dyDescent="0.25">
      <c r="A91" s="2" t="s">
        <v>97</v>
      </c>
      <c r="B91" s="3" t="s">
        <v>96</v>
      </c>
      <c r="C91">
        <v>5</v>
      </c>
      <c r="D91" t="s">
        <v>158</v>
      </c>
      <c r="F91" s="6"/>
      <c r="G91" s="6"/>
      <c r="H91" s="10"/>
      <c r="I91" s="8"/>
    </row>
    <row r="92" spans="1:9" x14ac:dyDescent="0.25">
      <c r="A92" s="2" t="s">
        <v>57</v>
      </c>
      <c r="B92" s="3" t="s">
        <v>74</v>
      </c>
      <c r="C92">
        <v>1.8</v>
      </c>
      <c r="D92" t="s">
        <v>158</v>
      </c>
      <c r="F92" s="7"/>
      <c r="G92" s="7"/>
      <c r="H92" s="10"/>
      <c r="I92" s="8"/>
    </row>
    <row r="93" spans="1:9" x14ac:dyDescent="0.25">
      <c r="A93" s="2" t="s">
        <v>1</v>
      </c>
      <c r="B93" s="3" t="s">
        <v>102</v>
      </c>
      <c r="C93">
        <v>4</v>
      </c>
      <c r="D93" t="s">
        <v>167</v>
      </c>
      <c r="E93" s="73">
        <v>40</v>
      </c>
    </row>
    <row r="94" spans="1:9" x14ac:dyDescent="0.25">
      <c r="A94" s="2" t="s">
        <v>48</v>
      </c>
      <c r="B94" s="3" t="s">
        <v>103</v>
      </c>
      <c r="C94">
        <v>2</v>
      </c>
      <c r="D94" t="s">
        <v>154</v>
      </c>
    </row>
    <row r="95" spans="1:9" ht="15.75" thickBot="1" x14ac:dyDescent="0.3">
      <c r="A95" s="4" t="s">
        <v>34</v>
      </c>
      <c r="B95" s="5" t="s">
        <v>98</v>
      </c>
      <c r="C95">
        <v>50</v>
      </c>
      <c r="D95" t="s">
        <v>153</v>
      </c>
      <c r="E95" s="73">
        <v>70</v>
      </c>
    </row>
  </sheetData>
  <sheetProtection password="DE19" sheet="1" objects="1" scenarios="1" selectLockedCells="1"/>
  <autoFilter ref="A1:C96"/>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Komponentenwahl</vt:lpstr>
      <vt:lpstr>Mischungsrechner</vt:lpstr>
      <vt:lpstr>TKG</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Becker</dc:creator>
  <cp:lastModifiedBy>Harald Becker</cp:lastModifiedBy>
  <dcterms:created xsi:type="dcterms:W3CDTF">2015-06-12T09:16:34Z</dcterms:created>
  <dcterms:modified xsi:type="dcterms:W3CDTF">2016-12-14T08:23:42Z</dcterms:modified>
</cp:coreProperties>
</file>